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comments3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peter.smith\Downloads\"/>
    </mc:Choice>
  </mc:AlternateContent>
  <xr:revisionPtr revIDLastSave="0" documentId="13_ncr:1_{13312E36-05B4-43FC-922F-BB678039052A}" xr6:coauthVersionLast="47" xr6:coauthVersionMax="47" xr10:uidLastSave="{00000000-0000-0000-0000-000000000000}"/>
  <bookViews>
    <workbookView xWindow="-120" yWindow="-120" windowWidth="51840" windowHeight="21240" xr2:uid="{5E29D37A-09A7-44FE-8288-392DA1EF3783}"/>
  </bookViews>
  <sheets>
    <sheet name="Scenario claims to send" sheetId="14" r:id="rId1"/>
    <sheet name="PTA Vertical Display" sheetId="1" r:id="rId2"/>
    <sheet name="RTA Vertical Display" sheetId="3" r:id="rId3"/>
    <sheet name="Bank Rec PTA RTA March" sheetId="4" r:id="rId4"/>
    <sheet name="Bank Rec PTA RTA April" sheetId="5" r:id="rId5"/>
    <sheet name="Bank Rec PTA RTA May" sheetId="6" r:id="rId6"/>
    <sheet name="Bank Rec PTA RTA June" sheetId="7" r:id="rId7"/>
    <sheet name="Bank Rec PTA RTA July" sheetId="8" r:id="rId8"/>
    <sheet name="Bank Rec PTA RTA Aug" sheetId="9" r:id="rId9"/>
    <sheet name="Bank Rec PTA RTA Sept" sheetId="10" r:id="rId10"/>
    <sheet name="Bank Rec PTA RTA Oct" sheetId="11" r:id="rId11"/>
    <sheet name="Bank Rec PTA RTA Nov" sheetId="12" r:id="rId12"/>
  </sheets>
  <definedNames>
    <definedName name="_xlnm._FilterDatabase" localSheetId="0" hidden="1">'Scenario claims to send'!$A$1:$S$69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3" l="1"/>
  <c r="G91" i="14"/>
  <c r="G90" i="14"/>
  <c r="G89" i="14"/>
  <c r="G88" i="14"/>
  <c r="G87" i="14"/>
  <c r="H82" i="14"/>
  <c r="H81" i="14"/>
  <c r="H80" i="14"/>
  <c r="H79" i="14"/>
  <c r="H78" i="14"/>
  <c r="H77" i="14"/>
  <c r="H76" i="14"/>
  <c r="H75" i="14"/>
  <c r="F244" i="1" l="1"/>
  <c r="F245" i="1" s="1"/>
  <c r="F246" i="1" s="1"/>
  <c r="F250" i="1" s="1"/>
  <c r="D32" i="12"/>
  <c r="D28" i="12"/>
  <c r="E34" i="12" s="1"/>
  <c r="D12" i="12"/>
  <c r="E14" i="12" s="1"/>
  <c r="E15" i="12" s="1"/>
  <c r="D8" i="12"/>
  <c r="E15" i="11"/>
  <c r="D32" i="11"/>
  <c r="D28" i="11"/>
  <c r="E34" i="11" s="1"/>
  <c r="D12" i="11"/>
  <c r="D8" i="11"/>
  <c r="E14" i="11" s="1"/>
  <c r="E35" i="10"/>
  <c r="D32" i="10"/>
  <c r="D28" i="10"/>
  <c r="E34" i="10" s="1"/>
  <c r="E15" i="10"/>
  <c r="E14" i="10"/>
  <c r="D12" i="10"/>
  <c r="D8" i="10"/>
  <c r="D32" i="9"/>
  <c r="D28" i="9"/>
  <c r="E34" i="9" s="1"/>
  <c r="D12" i="9"/>
  <c r="D8" i="9"/>
  <c r="E14" i="9" s="1"/>
  <c r="D32" i="8"/>
  <c r="D28" i="8"/>
  <c r="E34" i="8" s="1"/>
  <c r="E35" i="8"/>
  <c r="D12" i="8"/>
  <c r="E14" i="8" s="1"/>
  <c r="D8" i="8"/>
  <c r="D32" i="7"/>
  <c r="D28" i="7"/>
  <c r="E34" i="7" s="1"/>
  <c r="D12" i="7"/>
  <c r="D8" i="7"/>
  <c r="E14" i="7" s="1"/>
  <c r="D32" i="6"/>
  <c r="D28" i="6"/>
  <c r="E34" i="6" s="1"/>
  <c r="D12" i="6"/>
  <c r="D8" i="6"/>
  <c r="E14" i="6" s="1"/>
  <c r="D32" i="5"/>
  <c r="D28" i="5"/>
  <c r="E34" i="5" s="1"/>
  <c r="E35" i="5" s="1"/>
  <c r="D12" i="5"/>
  <c r="D8" i="5"/>
  <c r="E14" i="5" s="1"/>
  <c r="E35" i="4"/>
  <c r="D32" i="4"/>
  <c r="D28" i="4"/>
  <c r="E34" i="4" s="1"/>
  <c r="D12" i="4"/>
  <c r="D8" i="4"/>
  <c r="E14" i="4" s="1"/>
  <c r="E15" i="4" s="1"/>
  <c r="F209" i="1"/>
  <c r="F210" i="1" s="1"/>
  <c r="F211" i="1" s="1"/>
  <c r="F128" i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247" i="1" l="1"/>
  <c r="F248" i="1" s="1"/>
  <c r="F249" i="1" s="1"/>
  <c r="E15" i="9"/>
  <c r="E35" i="9"/>
  <c r="E15" i="8"/>
  <c r="E35" i="7"/>
  <c r="E15" i="7"/>
  <c r="E35" i="6"/>
  <c r="E15" i="6"/>
  <c r="E15" i="5"/>
  <c r="E105" i="3"/>
  <c r="E106" i="3" s="1"/>
  <c r="E100" i="3"/>
  <c r="E101" i="3" s="1"/>
  <c r="E95" i="3"/>
  <c r="E90" i="3"/>
  <c r="E91" i="3" s="1"/>
  <c r="E83" i="3"/>
  <c r="E84" i="3" s="1"/>
  <c r="E85" i="3" s="1"/>
  <c r="E71" i="3"/>
  <c r="E72" i="3" s="1"/>
  <c r="E65" i="3"/>
  <c r="E66" i="3" s="1"/>
  <c r="E67" i="3" s="1"/>
  <c r="E61" i="3"/>
  <c r="E52" i="3"/>
  <c r="E53" i="3" s="1"/>
  <c r="E54" i="3" s="1"/>
  <c r="E55" i="3" s="1"/>
  <c r="E48" i="3"/>
  <c r="E39" i="3"/>
  <c r="E40" i="3" s="1"/>
  <c r="E41" i="3" s="1"/>
  <c r="E42" i="3" s="1"/>
  <c r="E43" i="3" s="1"/>
  <c r="E34" i="3"/>
  <c r="E35" i="3" s="1"/>
  <c r="E6" i="3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F237" i="1"/>
  <c r="F231" i="1"/>
  <c r="F223" i="1"/>
  <c r="F224" i="1" s="1"/>
  <c r="F225" i="1" s="1"/>
  <c r="F226" i="1" s="1"/>
  <c r="F216" i="1"/>
  <c r="F217" i="1" s="1"/>
  <c r="F218" i="1" s="1"/>
  <c r="F212" i="1"/>
  <c r="F196" i="1"/>
  <c r="F182" i="1"/>
  <c r="F175" i="1"/>
  <c r="F227" i="1"/>
  <c r="F165" i="1"/>
  <c r="F151" i="1"/>
  <c r="F144" i="1"/>
  <c r="F140" i="1"/>
  <c r="F121" i="1"/>
  <c r="F74" i="1"/>
  <c r="F6" i="1"/>
  <c r="E35" i="11" l="1"/>
  <c r="E35" i="12"/>
  <c r="F145" i="1"/>
  <c r="F146" i="1" s="1"/>
  <c r="F147" i="1" s="1"/>
  <c r="F232" i="1"/>
  <c r="F233" i="1" s="1"/>
  <c r="F166" i="1"/>
  <c r="F167" i="1" s="1"/>
  <c r="F168" i="1" s="1"/>
  <c r="F169" i="1" s="1"/>
  <c r="F170" i="1" s="1"/>
  <c r="F171" i="1" s="1"/>
  <c r="F238" i="1"/>
  <c r="F239" i="1" s="1"/>
  <c r="F240" i="1" s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176" i="1"/>
  <c r="F177" i="1" s="1"/>
  <c r="F178" i="1" s="1"/>
  <c r="F183" i="1"/>
  <c r="F184" i="1" s="1"/>
  <c r="F185" i="1" s="1"/>
  <c r="F186" i="1" s="1"/>
  <c r="F187" i="1" s="1"/>
  <c r="F188" i="1" s="1"/>
  <c r="F189" i="1" s="1"/>
  <c r="F190" i="1" s="1"/>
  <c r="F191" i="1" s="1"/>
  <c r="F192" i="1" s="1"/>
  <c r="F152" i="1"/>
  <c r="F153" i="1" s="1"/>
  <c r="F154" i="1" s="1"/>
  <c r="F155" i="1" s="1"/>
  <c r="F156" i="1" s="1"/>
  <c r="F157" i="1" s="1"/>
  <c r="F158" i="1" s="1"/>
  <c r="F159" i="1" s="1"/>
  <c r="F160" i="1" s="1"/>
  <c r="F161" i="1" s="1"/>
  <c r="F75" i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22" i="1"/>
  <c r="F123" i="1" s="1"/>
  <c r="F124" i="1" s="1"/>
  <c r="F197" i="1"/>
  <c r="F198" i="1" s="1"/>
  <c r="F199" i="1" s="1"/>
  <c r="F200" i="1" s="1"/>
  <c r="F201" i="1" s="1"/>
  <c r="F202" i="1" s="1"/>
  <c r="F203" i="1" s="1"/>
  <c r="F204" i="1" s="1"/>
  <c r="F205" i="1" s="1"/>
  <c r="E96" i="3"/>
  <c r="E86" i="3"/>
  <c r="F2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Smith</author>
  </authors>
  <commentList>
    <comment ref="B74" authorId="0" shapeId="0" xr:uid="{A7B8DB6C-4AD8-40CD-A68E-4A0108609DDD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Progress claim from builder to principal</t>
        </r>
      </text>
    </comment>
    <comment ref="F74" authorId="0" shapeId="0" xr:uid="{323E03CB-6DE0-4826-8C17-5759052F9701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Unless otherwise noted, the payment date is the due date for payment</t>
        </r>
      </text>
    </comment>
    <comment ref="A75" authorId="0" shapeId="0" xr:uid="{E7B4AF95-9ACC-40F1-868F-497AAB91F3C5}">
      <text>
        <r>
          <rPr>
            <sz val="10"/>
            <color rgb="FF000000"/>
            <rFont val="Arial"/>
          </rPr>
          <t>Peter Smith:
Principal made payment 20/03/2023
The principal and builder reached an agreement for early payment.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tc={21FE002D-B2AC-4277-85DC-6FE7577A4EE4}</author>
    <author>Peter Smith</author>
    <author>Marina Anthony</author>
    <author>tc={D6F077E6-264C-4123-B8B0-8C1DF66B22F6}</author>
    <author>tc={92BDEC98-478A-41B9-BA1D-C1C7974207D3}</author>
    <author>tc={DFC18066-3ED3-4FB6-9C7D-3DD5D0F13269}</author>
    <author>tc={C499A0C0-0581-49A8-BAC2-5182C90F9BEC}</author>
    <author>tc={510F10A5-2350-4686-997C-C39041E683BE}</author>
    <author>tc={10FD9ED3-6364-488A-82CE-F9D7B9243F1C}</author>
    <author>tc={B4250E8F-C896-4B48-A8A9-58D8F9BAC8CB}</author>
    <author>tc={7ABFDE19-489C-465F-85B7-889B50AF6CA3}</author>
    <author>tc={BEDB8999-BC74-4228-A42B-C7A7A29858D4}</author>
    <author>tc={6BF25E24-8D10-4856-9C28-2D3AADD2DFE1}</author>
    <author>tc={545F2018-DABA-456E-9411-8D2B62087CC0}</author>
    <author>tc={BE81AA68-E037-41F8-AE5F-3F867A3BEBB8}</author>
    <author>tc={D746B875-7CC1-4331-91AC-0480D64B9FD0}</author>
    <author>tc={3E36B208-7D5E-4C6F-8D5D-69ABD32DE902}</author>
    <author>tc={2493D8E3-FF8A-4D91-B794-1A6A543218C2}</author>
  </authors>
  <commentList>
    <comment ref="A4" authorId="0" shapeId="0" xr:uid="{21FE002D-B2AC-4277-85DC-6FE7577A4EE4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B4" authorId="1" shapeId="0" xr:uid="{71E63DA7-6877-42A8-8CA0-A23DF80FEB70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This may or may not be included in submitted trust records. It is an accounting standard and not a requirement of the legislation</t>
        </r>
      </text>
    </comment>
    <comment ref="C4" authorId="1" shapeId="0" xr:uid="{4A75D6DC-E0A1-4400-AFE6-A2526E32B33F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This field will likely be different for each submitted record for a provider. For this example, we've used the payment claim invoice number. This number should be included in the description. </t>
        </r>
      </text>
    </comment>
    <comment ref="D4" authorId="1" shapeId="0" xr:uid="{FEA57A22-3606-468D-BB2C-4C37FA34C0A5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Could be called description, details or another synonym.
The information in this field must match the corresponding ledger account entry. It may include the INV number from the dataset and/or the reasons for the increase or decrease in BI from the guidelines PPT.</t>
        </r>
      </text>
    </comment>
    <comment ref="E4" authorId="1" shapeId="0" xr:uid="{C2D634C1-D75B-41E3-8392-213FAA4D1E5E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May be split over two columns for debits and credits.</t>
        </r>
      </text>
    </comment>
    <comment ref="C6" authorId="2" shapeId="0" xr:uid="{3B631D14-B282-4837-8546-B229736CA213}">
      <text>
        <r>
          <rPr>
            <b/>
            <sz val="9"/>
            <color indexed="81"/>
            <rFont val="Tahoma"/>
            <family val="2"/>
          </rPr>
          <t>Marina Anthony:</t>
        </r>
        <r>
          <rPr>
            <sz val="9"/>
            <color indexed="81"/>
            <rFont val="Tahoma"/>
            <family val="2"/>
          </rPr>
          <t xml:space="preserve">
Scenario 1</t>
        </r>
      </text>
    </comment>
    <comment ref="C7" authorId="1" shapeId="0" xr:uid="{79120F3C-35F8-4885-B279-1BAD2DCC6132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Scenario 2</t>
        </r>
      </text>
    </comment>
    <comment ref="C8" authorId="1" shapeId="0" xr:uid="{F63E70E4-ADEC-4DA8-B594-DAB488FC67AE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Scenario 3</t>
        </r>
      </text>
    </comment>
    <comment ref="C29" authorId="2" shapeId="0" xr:uid="{088C3B7B-A377-4DC4-9AF0-53AD37CBB33D}">
      <text>
        <r>
          <rPr>
            <b/>
            <sz val="9"/>
            <color indexed="81"/>
            <rFont val="Tahoma"/>
            <family val="2"/>
          </rPr>
          <t>Marina Anthony:</t>
        </r>
        <r>
          <rPr>
            <sz val="9"/>
            <color indexed="81"/>
            <rFont val="Tahoma"/>
            <family val="2"/>
          </rPr>
          <t xml:space="preserve">
 Scenario 3</t>
        </r>
      </text>
    </comment>
    <comment ref="C40" authorId="1" shapeId="0" xr:uid="{09BD8DED-D72A-4D99-9622-A1E5AD34E964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Scenario 4 - paying claim including retention amount</t>
        </r>
      </text>
    </comment>
    <comment ref="C41" authorId="1" shapeId="0" xr:uid="{9FEFCDA5-96F5-4260-8B97-F89A9286330F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Scenario 4 - withholding retention</t>
        </r>
      </text>
    </comment>
    <comment ref="C53" authorId="1" shapeId="0" xr:uid="{3DDB0A21-B72B-4105-8975-E9DFF712B0E0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Scenario 4 - Paid short by $400 from overpayment on 27/6/2023</t>
        </r>
      </text>
    </comment>
    <comment ref="C63" authorId="1" shapeId="0" xr:uid="{2536014A-9E07-4057-A03B-F7DFB9787F5B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Scenario 5 - paying half the claimed amount</t>
        </r>
      </text>
    </comment>
    <comment ref="C67" authorId="1" shapeId="0" xr:uid="{67D8E42B-7B41-4570-9EE1-B7F8E4D38137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Scenario 5 - paying the remaining claimed amount due to an adjudication decision</t>
        </r>
      </text>
    </comment>
    <comment ref="A72" authorId="3" shapeId="0" xr:uid="{D6F077E6-264C-4123-B8B0-8C1DF66B22F6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C75" authorId="1" shapeId="0" xr:uid="{05202B13-0F3F-4083-8A91-66DABD9665D5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Scenario 2 - withdrawal</t>
        </r>
      </text>
    </comment>
    <comment ref="C81" authorId="1" shapeId="0" xr:uid="{94B8495F-EE38-4CEE-85CD-F3BB6FE15905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Payment schedule</t>
        </r>
      </text>
    </comment>
    <comment ref="C83" authorId="1" shapeId="0" xr:uid="{D59D4B65-7319-42BB-B64B-90DD5D162E74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Scenario 6 - entry error</t>
        </r>
      </text>
    </comment>
    <comment ref="C86" authorId="1" shapeId="0" xr:uid="{45C97DB0-F44E-444D-87B1-F0A21DB61BC6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Scenario 6 - Increasing BI</t>
        </r>
      </text>
    </comment>
    <comment ref="C110" authorId="1" shapeId="0" xr:uid="{71AE6C9E-23CD-4534-9852-BFD439FAC3E3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Payment Schedule</t>
        </r>
      </text>
    </comment>
    <comment ref="C115" authorId="1" shapeId="0" xr:uid="{3F61DC3E-8616-4591-99ED-7185CDC3060F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Adjudication decision</t>
        </r>
      </text>
    </comment>
    <comment ref="A119" authorId="4" shapeId="0" xr:uid="{92BDEC98-478A-41B9-BA1D-C1C7974207D3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A126" authorId="5" shapeId="0" xr:uid="{DFC18066-3ED3-4FB6-9C7D-3DD5D0F13269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C134" authorId="1" shapeId="0" xr:uid="{C0E36CFD-1BAA-450C-8921-9C2CC7DAB490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Scenario 4 - paying claim including retention amount</t>
        </r>
      </text>
    </comment>
    <comment ref="C135" authorId="1" shapeId="0" xr:uid="{DE4BC555-0E80-4F24-AD61-E70CF50F0DA4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Scenario 4 - paying claim including retention amount</t>
        </r>
      </text>
    </comment>
    <comment ref="C136" authorId="1" shapeId="0" xr:uid="{A58D584C-D333-4BD2-8DD7-B4AD8DF09137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Scenario 4 - paying claim including retention amount</t>
        </r>
      </text>
    </comment>
    <comment ref="C138" authorId="1" shapeId="0" xr:uid="{DF12A2C5-DC05-44F0-BCAA-39425AB68521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Scenario 4 - Paid short by $400 from overpayment on 27/6/2023</t>
        </r>
      </text>
    </comment>
    <comment ref="A142" authorId="6" shapeId="0" xr:uid="{C499A0C0-0581-49A8-BAC2-5182C90F9BEC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A149" authorId="7" shapeId="0" xr:uid="{510F10A5-2350-4686-997C-C39041E683BE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C152" authorId="1" shapeId="0" xr:uid="{4FB43459-5E42-4969-8A63-74142D4906BC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Payment schedule</t>
        </r>
      </text>
    </comment>
    <comment ref="A163" authorId="8" shapeId="0" xr:uid="{10FD9ED3-6364-488A-82CE-F9D7B9243F1C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A173" authorId="9" shapeId="0" xr:uid="{B4250E8F-C896-4B48-A8A9-58D8F9BAC8CB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A180" authorId="10" shapeId="0" xr:uid="{7ABFDE19-489C-465F-85B7-889B50AF6CA3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C184" authorId="1" shapeId="0" xr:uid="{51EA0EA1-BADD-481C-975D-8E2D9C5A2423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Payment schedule
</t>
        </r>
      </text>
    </comment>
    <comment ref="C189" authorId="1" shapeId="0" xr:uid="{3D676285-FD99-4DAB-820A-224BCB7D5F44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Adjudication decision</t>
        </r>
      </text>
    </comment>
    <comment ref="A194" authorId="11" shapeId="0" xr:uid="{BEDB8999-BC74-4228-A42B-C7A7A29858D4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A207" authorId="12" shapeId="0" xr:uid="{6BF25E24-8D10-4856-9C28-2D3AADD2DFE1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A214" authorId="13" shapeId="0" xr:uid="{545F2018-DABA-456E-9411-8D2B62087CC0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A221" authorId="14" shapeId="0" xr:uid="{BE81AA68-E037-41F8-AE5F-3F867A3BEBB8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C223" authorId="1" shapeId="0" xr:uid="{B176297C-D53B-414C-851D-AE40032AB1CD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Scenario 6 - entry error</t>
        </r>
      </text>
    </comment>
    <comment ref="C224" authorId="1" shapeId="0" xr:uid="{9BB108A6-E3E7-4096-8BE9-87D9F9263A3D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Scenario 6 - increasing BI</t>
        </r>
      </text>
    </comment>
    <comment ref="A229" authorId="15" shapeId="0" xr:uid="{D746B875-7CC1-4331-91AC-0480D64B9FD0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A235" authorId="16" shapeId="0" xr:uid="{3E36B208-7D5E-4C6F-8D5D-69ABD32DE902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A242" authorId="17" shapeId="0" xr:uid="{2493D8E3-FF8A-4D91-B794-1A6A543218C2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tc={5853E9A4-B831-4DC8-B64C-34265DCD48F9}</author>
    <author>Peter Smith</author>
    <author>tc={2D59ACF9-450B-43DD-ADC0-B96B03DBBFD9}</author>
    <author>tc={E8933AFD-8838-4026-AFF9-B4718C74487C}</author>
    <author>tc={3B8E32C2-3521-4F52-8504-EBEE781465F3}</author>
    <author>tc={1A172943-CB3C-4DFB-8D18-6DAFBDC119B3}</author>
    <author>tc={DF920113-FD60-4256-AACF-E88732D67CAB}</author>
    <author>tc={A9242916-D7E1-4111-A59A-92F2020DC310}</author>
    <author>tc={F4874E9E-91CF-4775-8EB9-DC6255BBE741}</author>
    <author>tc={F5E2E5F1-401A-4670-9DBE-81CADD38D654}</author>
    <author>tc={9BBABFDC-621C-4B31-A40B-9EE54445862F}</author>
    <author>tc={CE48FA65-5F83-401B-8CC7-7EBA7D2F38C0}</author>
    <author>tc={C753C20E-6877-4788-8A80-3210AE9AB8CD}</author>
    <author>tc={72B6AAE5-6EC1-49F5-9F1E-6A36A879BC3F}</author>
    <author>tc={E4F9B863-882D-428B-904C-DE990693180D}</author>
    <author>tc={5E7B1463-D2E7-43B0-840B-95BAFFA34418}</author>
    <author>tc={E8CF7176-AADA-4685-B33F-D180E6C16779}</author>
    <author>tc={256C4B49-6257-4C07-86AB-BACADC2055AB}</author>
    <author>tc={AD919CF7-16EA-437E-B2B2-285E9E82CF6C}</author>
    <author>tc={C0F70813-177E-41CF-B80D-68986B765674}</author>
    <author>tc={D953894B-8903-43F9-9697-F6F21872B08C}</author>
    <author>tc={B23FCDA6-ED9C-4593-B154-CB5AA64AB4BA}</author>
    <author>tc={EC589BEB-9536-469A-8400-37058831369E}</author>
    <author>tc={44B96281-1EE4-48C3-A8A2-E99E3A85D9B1}</author>
    <author>tc={1593519C-1496-463B-ACC8-0CC666743F72}</author>
    <author>tc={4B101428-68AE-4086-A0DE-F0BBE03051E1}</author>
    <author>tc={1AA3A2DE-7F1F-4FF7-A0AE-689DE7E81028}</author>
    <author>tc={57D7C3B1-61DE-4052-9F47-7D72677F33F6}</author>
  </authors>
  <commentList>
    <comment ref="A4" authorId="0" shapeId="0" xr:uid="{5853E9A4-B831-4DC8-B64C-34265DCD48F9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B4" authorId="1" shapeId="0" xr:uid="{3E5C57CA-C21E-4530-B316-F6BADE476BB3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This field will likely be different for each submitted record for a provider. For this example, we've used the payment claim invoice number. This number should be included in the description. </t>
        </r>
      </text>
    </comment>
    <comment ref="C4" authorId="1" shapeId="0" xr:uid="{1B190DC0-832F-407D-96C1-C8786E493105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Could be called description, details or another synonym.</t>
        </r>
      </text>
    </comment>
    <comment ref="D4" authorId="1" shapeId="0" xr:uid="{CECC0D64-95E3-41C9-A821-BD45BADD3815}">
      <text>
        <r>
          <rPr>
            <b/>
            <sz val="9"/>
            <color indexed="81"/>
            <rFont val="Tahoma"/>
            <charset val="1"/>
          </rPr>
          <t>Peter Smith:</t>
        </r>
        <r>
          <rPr>
            <sz val="9"/>
            <color indexed="81"/>
            <rFont val="Tahoma"/>
            <charset val="1"/>
          </rPr>
          <t xml:space="preserve">
May be split over two columns</t>
        </r>
      </text>
    </comment>
    <comment ref="A32" authorId="2" shapeId="0" xr:uid="{2D59ACF9-450B-43DD-ADC0-B96B03DBBFD9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B32" authorId="3" shapeId="0" xr:uid="{E8933AFD-8838-4026-AFF9-B4718C74487C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is the Payment Claim (Payment Schedule) number</t>
      </text>
    </comment>
    <comment ref="A37" authorId="4" shapeId="0" xr:uid="{3B8E32C2-3521-4F52-8504-EBEE781465F3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B37" authorId="5" shapeId="0" xr:uid="{1A172943-CB3C-4DFB-8D18-6DAFBDC119B3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is the Payment Claim (Payment Schedule) number</t>
      </text>
    </comment>
    <comment ref="A45" authorId="6" shapeId="0" xr:uid="{DF920113-FD60-4256-AACF-E88732D67CAB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B45" authorId="7" shapeId="0" xr:uid="{A9242916-D7E1-4111-A59A-92F2020DC310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is the Payment Claim (Payment Schedule) number</t>
      </text>
    </comment>
    <comment ref="A50" authorId="8" shapeId="0" xr:uid="{F4874E9E-91CF-4775-8EB9-DC6255BBE741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B50" authorId="9" shapeId="0" xr:uid="{F5E2E5F1-401A-4670-9DBE-81CADD38D654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is the Payment Claim (Payment Schedule) number</t>
      </text>
    </comment>
    <comment ref="A57" authorId="10" shapeId="0" xr:uid="{9BBABFDC-621C-4B31-A40B-9EE54445862F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B57" authorId="11" shapeId="0" xr:uid="{CE48FA65-5F83-401B-8CC7-7EBA7D2F38C0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is the Payment Claim (Payment Schedule) number</t>
      </text>
    </comment>
    <comment ref="A63" authorId="12" shapeId="0" xr:uid="{C753C20E-6877-4788-8A80-3210AE9AB8CD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B63" authorId="13" shapeId="0" xr:uid="{72B6AAE5-6EC1-49F5-9F1E-6A36A879BC3F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is the Payment Claim (Payment Schedule) number</t>
      </text>
    </comment>
    <comment ref="A69" authorId="14" shapeId="0" xr:uid="{E4F9B863-882D-428B-904C-DE990693180D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B69" authorId="15" shapeId="0" xr:uid="{5E7B1463-D2E7-43B0-840B-95BAFFA34418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is the Payment Claim (Payment Schedule) number</t>
      </text>
    </comment>
    <comment ref="A74" authorId="16" shapeId="0" xr:uid="{E8CF7176-AADA-4685-B33F-D180E6C16779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B74" authorId="17" shapeId="0" xr:uid="{256C4B49-6257-4C07-86AB-BACADC2055AB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is the Payment Claim (Payment Schedule) number</t>
      </text>
    </comment>
    <comment ref="A81" authorId="18" shapeId="0" xr:uid="{AD919CF7-16EA-437E-B2B2-285E9E82CF6C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B81" authorId="19" shapeId="0" xr:uid="{C0F70813-177E-41CF-B80D-68986B765674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is the Payment Claim (Payment Schedule) number</t>
      </text>
    </comment>
    <comment ref="A88" authorId="20" shapeId="0" xr:uid="{D953894B-8903-43F9-9697-F6F21872B08C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B88" authorId="21" shapeId="0" xr:uid="{B23FCDA6-ED9C-4593-B154-CB5AA64AB4BA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is the Payment Claim (Payment Schedule) number</t>
      </text>
    </comment>
    <comment ref="A93" authorId="22" shapeId="0" xr:uid="{EC589BEB-9536-469A-8400-37058831369E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B93" authorId="23" shapeId="0" xr:uid="{44B96281-1EE4-48C3-A8A2-E99E3A85D9B1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is the Payment Claim (Payment Schedule) number</t>
      </text>
    </comment>
    <comment ref="A98" authorId="24" shapeId="0" xr:uid="{1593519C-1496-463B-ACC8-0CC666743F72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B98" authorId="25" shapeId="0" xr:uid="{4B101428-68AE-4086-A0DE-F0BBE03051E1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is the Payment Claim (Payment Schedule) number</t>
      </text>
    </comment>
    <comment ref="A103" authorId="26" shapeId="0" xr:uid="{1AA3A2DE-7F1F-4FF7-A0AE-689DE7E81028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column is for the Payment Claim date.</t>
      </text>
    </comment>
    <comment ref="B103" authorId="27" shapeId="0" xr:uid="{57D7C3B1-61DE-4052-9F47-7D72677F33F6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Invoices this is the Payment Claim (Payment Schedule) number</t>
      </text>
    </comment>
  </commentList>
</comments>
</file>

<file path=xl/sharedStrings.xml><?xml version="1.0" encoding="utf-8"?>
<sst xmlns="http://schemas.openxmlformats.org/spreadsheetml/2006/main" count="1177" uniqueCount="203">
  <si>
    <t>ABC Construction Pty Ltd as Trustee for Twin Pines Project Trust</t>
  </si>
  <si>
    <t>Ledger for period from 1/3/2023 to 10/11/2023</t>
  </si>
  <si>
    <t>Twin Pines ABC Constructions Pty Ltd Project Trust</t>
  </si>
  <si>
    <t>Date</t>
  </si>
  <si>
    <t>Invoice Due Date</t>
  </si>
  <si>
    <t>ID</t>
  </si>
  <si>
    <t>Particulars</t>
  </si>
  <si>
    <t>Debit/(Credit)</t>
  </si>
  <si>
    <t>Balance</t>
  </si>
  <si>
    <t>Opening Balance</t>
  </si>
  <si>
    <t>Scenario 1</t>
  </si>
  <si>
    <t>Builders claim March</t>
  </si>
  <si>
    <t>Scenario 2</t>
  </si>
  <si>
    <t>Trustee withdrawal</t>
  </si>
  <si>
    <t>Scenario 3</t>
  </si>
  <si>
    <t>Trustee Top-Up</t>
  </si>
  <si>
    <t>I can dig that</t>
  </si>
  <si>
    <t>Leigh King Plumbing</t>
  </si>
  <si>
    <t>Transfer to Retention Trust Account - Leigh King Plumbing</t>
  </si>
  <si>
    <t>Bright Spark Electricians</t>
  </si>
  <si>
    <t>Transfer to Retention Trust Account - Bright Spark Electricians</t>
  </si>
  <si>
    <t>Hard and fast concreting</t>
  </si>
  <si>
    <t>Transfer to Retention Trust Account - Hard and fast concreting</t>
  </si>
  <si>
    <t>Swinging Hammers</t>
  </si>
  <si>
    <t>Transfer to Retention Trust Account - Swinging Hammers</t>
  </si>
  <si>
    <t>Builders claim April</t>
  </si>
  <si>
    <t>Can't hurt steel</t>
  </si>
  <si>
    <t>Transfer to Retention Trust Account -  Can't hurt steel</t>
  </si>
  <si>
    <t>Get it started</t>
  </si>
  <si>
    <t>Transfer to Retention Trust Account - Get it started</t>
  </si>
  <si>
    <t>Trustee</t>
  </si>
  <si>
    <t>Builders claim May</t>
  </si>
  <si>
    <t>You're covered roofing</t>
  </si>
  <si>
    <t>Transfer to Retention Trust Account - You're covered roofing</t>
  </si>
  <si>
    <t>Classy Glass</t>
  </si>
  <si>
    <t>Builders claim June</t>
  </si>
  <si>
    <t>World beating sheeting</t>
  </si>
  <si>
    <t>Transfer to Retention Trust Account - World beating sheeting</t>
  </si>
  <si>
    <t>Pick and stick tiling</t>
  </si>
  <si>
    <t>Transfer to Retention Trust Account - Pick and stick tiling</t>
  </si>
  <si>
    <t>Builders claim July</t>
  </si>
  <si>
    <t>Strokes painting</t>
  </si>
  <si>
    <t>Transfer to Retention Trust Account - Strokes painting</t>
  </si>
  <si>
    <t>Builders claim August</t>
  </si>
  <si>
    <t>Rocks, roots and shoots</t>
  </si>
  <si>
    <t>Transfer to Retention Trust Account - Rocks, roots and shoots</t>
  </si>
  <si>
    <t>Stack 'em</t>
  </si>
  <si>
    <t>Transfer to Retention Trust Account - Stack 'em</t>
  </si>
  <si>
    <t>Builders claim September</t>
  </si>
  <si>
    <t>Builders claim October</t>
  </si>
  <si>
    <t>Closing Balance</t>
  </si>
  <si>
    <t>ABC Constructions Pty Ltd</t>
  </si>
  <si>
    <t xml:space="preserve"> Scenario 1</t>
  </si>
  <si>
    <t>Leigh King Plumbing - Payment Schedule</t>
  </si>
  <si>
    <t>349A</t>
  </si>
  <si>
    <t>Adjudication Decision - Strokes painting</t>
  </si>
  <si>
    <t>Classy Glass Pty Ltd</t>
  </si>
  <si>
    <t>Swinging Hammers Pty Ltd</t>
  </si>
  <si>
    <t>World Beating Sheeting Pty Ltd</t>
  </si>
  <si>
    <t>Leigh King Plumbing Pty Ltd</t>
  </si>
  <si>
    <t>Bright Spark Electricians Pty Ltd</t>
  </si>
  <si>
    <t>Pick and stick tiling Pty Ltd</t>
  </si>
  <si>
    <t>Hard and fast concreting Pty Ltd</t>
  </si>
  <si>
    <t>Rocks, roots and shoots Pty Ltd</t>
  </si>
  <si>
    <t>Can't hurt steel Pty Ltd</t>
  </si>
  <si>
    <t>I can dig that Pty Ltd</t>
  </si>
  <si>
    <t>You're covered roofing Pty Ltd</t>
  </si>
  <si>
    <t>ABC Construction Pty Ltd Retention Trust</t>
  </si>
  <si>
    <t>Transfer from Project Trust Account - Leigh King Plumbing</t>
  </si>
  <si>
    <t>Transfer from Project Trust Account - Bright Spark Electricians</t>
  </si>
  <si>
    <t>Transfer from Project Trust Account - Hard and fast concreting</t>
  </si>
  <si>
    <t>Transfer from Project Trust Account - Swinging Hammers</t>
  </si>
  <si>
    <t>Transfer from Project Trust Account -  Can't hurt steel</t>
  </si>
  <si>
    <t>Transfer from Project Trust Account - Get it started</t>
  </si>
  <si>
    <t>Transfer from Project Trust Account - You're covered roofing</t>
  </si>
  <si>
    <t>Transfer from Project Trust Account - World beating sheeting</t>
  </si>
  <si>
    <t>Transfer from Project Trust Account - Pick and stick tiling</t>
  </si>
  <si>
    <t>Transfer from Project Trust Account - Strokes painting</t>
  </si>
  <si>
    <t>Transfer from Project Trust Account - Rocks, roots and shoots</t>
  </si>
  <si>
    <t>Transfer from Project Trust Account - Stack 'em</t>
  </si>
  <si>
    <t>Get it started Pty Ltd</t>
  </si>
  <si>
    <t>Strokes painting Pty Ltd</t>
  </si>
  <si>
    <t>Monthly bank reconciliation PTA</t>
  </si>
  <si>
    <t>Date reconciliation performed</t>
  </si>
  <si>
    <t>$</t>
  </si>
  <si>
    <t>BALANCE AS PER BANK STATEMENT AT END OF AUDIT PERIOD</t>
  </si>
  <si>
    <t>End of Month Bank Statement Balance</t>
  </si>
  <si>
    <t>Add Deposits in Ledger but NOT in bank statement</t>
  </si>
  <si>
    <t>Note: If bank feeds are being used, this section is likely to be $0.00. 
For a Trustee top-up deposit that are recorded in the ledger but have not cleared through the bank statement would show here.</t>
  </si>
  <si>
    <t>Detail</t>
  </si>
  <si>
    <t>Less Withdrawals in the Ledger but NOT in bank statement</t>
  </si>
  <si>
    <t xml:space="preserve">eg. Payment to beneficiary that is recorded in the ledger but have not cleared through the bank statement would show here. </t>
  </si>
  <si>
    <t>Total Transactions that are recorded in Ledger but NOT in bank statement</t>
  </si>
  <si>
    <t>Reconciled Bank Balance</t>
  </si>
  <si>
    <t>TRUST ACCOUNT LEDGER BALANCE AT END OF MONTH</t>
  </si>
  <si>
    <t>Total balance held on behalf of beneficiaries as shown in the trust account ledger for the end of month</t>
  </si>
  <si>
    <t>Monthly bank reconciliation RTA</t>
  </si>
  <si>
    <t>Scenario</t>
  </si>
  <si>
    <t>Invoice number</t>
  </si>
  <si>
    <t>Issuer</t>
  </si>
  <si>
    <t>Issuer type</t>
  </si>
  <si>
    <t>Date of payment claim</t>
  </si>
  <si>
    <t>Due date for payment</t>
  </si>
  <si>
    <t>Claimed amount INC GST</t>
  </si>
  <si>
    <t>Claimed amount EX GST</t>
  </si>
  <si>
    <t>Description of work</t>
  </si>
  <si>
    <t>Subcontract total value</t>
  </si>
  <si>
    <t>Subcontract value EX GST</t>
  </si>
  <si>
    <t>Payment schedule amount</t>
  </si>
  <si>
    <t>Payment schedule amount EX GST</t>
  </si>
  <si>
    <t>Payment schedule reason</t>
  </si>
  <si>
    <t>Payment schedule date</t>
  </si>
  <si>
    <t>Payment amount</t>
  </si>
  <si>
    <t>Payment amount ex GST</t>
  </si>
  <si>
    <t>Date payment made</t>
  </si>
  <si>
    <t>Retention percentage</t>
  </si>
  <si>
    <t>Stock and Store</t>
  </si>
  <si>
    <t>Supplier</t>
  </si>
  <si>
    <t>Supply of 8 site sheds</t>
  </si>
  <si>
    <t>We've got your surrounded</t>
  </si>
  <si>
    <t>Supply and install of security site fencing</t>
  </si>
  <si>
    <t>Subcontractor</t>
  </si>
  <si>
    <t>Clearing site and removal of waste</t>
  </si>
  <si>
    <t>Rough in</t>
  </si>
  <si>
    <t>Incomplete work</t>
  </si>
  <si>
    <t>Pour and install of base</t>
  </si>
  <si>
    <t>Base framing</t>
  </si>
  <si>
    <t>Mix it up</t>
  </si>
  <si>
    <t>Supply of base concrete</t>
  </si>
  <si>
    <t>Under lock and key</t>
  </si>
  <si>
    <t>Site security March</t>
  </si>
  <si>
    <t>Security fencing (March)</t>
  </si>
  <si>
    <t>Site shed rental for March</t>
  </si>
  <si>
    <t>Completed rough in</t>
  </si>
  <si>
    <t>Walls and roof framing</t>
  </si>
  <si>
    <t>Set and install of structural walls</t>
  </si>
  <si>
    <t>Supply of structural walls concrete</t>
  </si>
  <si>
    <t>Site security April</t>
  </si>
  <si>
    <t>Security fencing (April)</t>
  </si>
  <si>
    <t>Site shed rental for April</t>
  </si>
  <si>
    <t>Roof panel install</t>
  </si>
  <si>
    <t>Mosaic Queensland</t>
  </si>
  <si>
    <t>Supply of tiles for wet areas, toilet block, and splashbacks</t>
  </si>
  <si>
    <t>External cladding and doors install</t>
  </si>
  <si>
    <t>Window install</t>
  </si>
  <si>
    <t>Site security May</t>
  </si>
  <si>
    <t>Security fencing (May)</t>
  </si>
  <si>
    <t>Site shed rental for May</t>
  </si>
  <si>
    <t>Walls and ceiling</t>
  </si>
  <si>
    <t>Toilets, sinks, and taps (fit off)</t>
  </si>
  <si>
    <t>Emergency lighting (including exits signage), downlights, electrical points and fit off</t>
  </si>
  <si>
    <t>Toilet cubicle install</t>
  </si>
  <si>
    <t>Running cables and installing fire switchboards</t>
  </si>
  <si>
    <t>Toilet block, splashbacks and wet areas</t>
  </si>
  <si>
    <t>Site security June</t>
  </si>
  <si>
    <t>Security fencing (June)</t>
  </si>
  <si>
    <t>Site shed rental for June</t>
  </si>
  <si>
    <t>Pour and install of driveway and car park</t>
  </si>
  <si>
    <t>Framing driveway and car park</t>
  </si>
  <si>
    <t xml:space="preserve">Internal </t>
  </si>
  <si>
    <t>Supply of driveway and car park concrete</t>
  </si>
  <si>
    <t>Site security July</t>
  </si>
  <si>
    <t>Security fencing (July)</t>
  </si>
  <si>
    <t>Site shed rental for July</t>
  </si>
  <si>
    <t>Cured Queensland</t>
  </si>
  <si>
    <t>Supply of bricks for wall in car park</t>
  </si>
  <si>
    <t>Now you see it</t>
  </si>
  <si>
    <t>Twin pines entry sign</t>
  </si>
  <si>
    <t>Supply and install of turf and native shrubs</t>
  </si>
  <si>
    <t>External</t>
  </si>
  <si>
    <t>Building car park brick wall</t>
  </si>
  <si>
    <t>Site security August</t>
  </si>
  <si>
    <t>Security fencing (August)</t>
  </si>
  <si>
    <t>Site shed rental for August</t>
  </si>
  <si>
    <t>Removal of security fencing</t>
  </si>
  <si>
    <t>Removal of 8 site sheds</t>
  </si>
  <si>
    <t>Adjudication decision from INV 349 - Pay Strokes painting outstanding balance</t>
  </si>
  <si>
    <t>Top-up</t>
  </si>
  <si>
    <t>Builders claim</t>
  </si>
  <si>
    <t>Trustee top-up</t>
  </si>
  <si>
    <t>Trustee Payment</t>
  </si>
  <si>
    <t>Builder's claim initial deposit</t>
  </si>
  <si>
    <t>Builder's claim April</t>
  </si>
  <si>
    <t>Builder's claim May</t>
  </si>
  <si>
    <t>Builder's claim June</t>
  </si>
  <si>
    <t>Overpayment for INV107</t>
  </si>
  <si>
    <t>Builder's claim July</t>
  </si>
  <si>
    <t>Builder's claim August</t>
  </si>
  <si>
    <t>Builder's claim September</t>
  </si>
  <si>
    <t>Builder's claim October</t>
  </si>
  <si>
    <t>Date of progress claim</t>
  </si>
  <si>
    <t>Builder's claim Initial Deposit</t>
  </si>
  <si>
    <t>Date of payment transaction</t>
  </si>
  <si>
    <t>Amounts paid INC GST</t>
  </si>
  <si>
    <t>Transaction ID</t>
  </si>
  <si>
    <t>Amounts topped-up</t>
  </si>
  <si>
    <t>REMAINING CASH BALANCE</t>
  </si>
  <si>
    <t>Transfer from Project Trust Account - Classy Glass</t>
  </si>
  <si>
    <t>Transfer from Project Trust Account - Can't hurt steel</t>
  </si>
  <si>
    <t>Transfer to Retention Trust Account - Classy Glass</t>
  </si>
  <si>
    <t>Transfer to Retention Trust Account - Can't hurt steel</t>
  </si>
  <si>
    <t xml:space="preserve">Correction for Payment Claim for 5853 - Can't hurt Steel </t>
  </si>
  <si>
    <t xml:space="preserve">Correction for Payment Claim for 5853 - Can't hurt steel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</si>
</sst>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;[Red]\(&quot;$&quot;#,##0.00\)"/>
    <numFmt numFmtId="165" formatCode="&quot;$&quot;#,##0.00;[Red]&quot;$&quot;#,##0.00"/>
    <numFmt numFmtId="166" formatCode="#,##0.00;\(#,##0.00\)"/>
  </numFmts>
  <fonts count="25" x14ac:knownFonts="1">
    <font>
      <sz val="10"/>
      <color rgb="FF00000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rial"/>
      <family val="2"/>
    </font>
    <font>
      <sz val="10"/>
      <color rgb="FF000000"/>
      <name val="Arial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12"/>
      <color rgb="FF0070C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8"/>
      <color rgb="FF000000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4">
    <xf numFmtId="0" fontId="0" fillId="0" borderId="0"/>
    <xf numFmtId="43" fontId="6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87">
    <xf numFmtId="0" fontId="0" fillId="0" borderId="0" xfId="0"/>
    <xf numFmtId="0" fontId="7" fillId="0" borderId="12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164" fontId="9" fillId="0" borderId="13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5" xfId="2" applyFont="1" applyBorder="1" applyAlignment="1">
      <alignment horizontal="center" vertical="center" wrapText="1"/>
    </xf>
    <xf numFmtId="0" fontId="7" fillId="0" borderId="16" xfId="2" applyFont="1" applyBorder="1" applyAlignment="1">
      <alignment horizontal="center" vertical="center" wrapText="1"/>
    </xf>
    <xf numFmtId="164" fontId="9" fillId="0" borderId="16" xfId="3" applyNumberFormat="1" applyFont="1" applyFill="1" applyBorder="1" applyAlignment="1">
      <alignment horizontal="center" vertical="center" wrapText="1"/>
    </xf>
    <xf numFmtId="164" fontId="9" fillId="0" borderId="17" xfId="2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164" fontId="10" fillId="0" borderId="17" xfId="2" applyNumberFormat="1" applyFont="1" applyBorder="1" applyAlignment="1">
      <alignment horizontal="right" vertical="center" wrapText="1"/>
    </xf>
    <xf numFmtId="44" fontId="11" fillId="0" borderId="16" xfId="2" applyNumberFormat="1" applyFont="1" applyBorder="1" applyAlignment="1">
      <alignment horizontal="left" vertical="center" wrapText="1"/>
    </xf>
    <xf numFmtId="164" fontId="11" fillId="0" borderId="16" xfId="3" applyNumberFormat="1" applyFont="1" applyFill="1" applyBorder="1" applyAlignment="1">
      <alignment horizontal="right" vertical="center" wrapText="1"/>
    </xf>
    <xf numFmtId="0" fontId="0" fillId="0" borderId="16" xfId="0" applyBorder="1" applyAlignment="1">
      <alignment horizontal="right"/>
    </xf>
    <xf numFmtId="43" fontId="7" fillId="0" borderId="16" xfId="1" applyFont="1" applyFill="1" applyBorder="1" applyAlignment="1">
      <alignment horizontal="center" vertical="center" wrapText="1"/>
    </xf>
    <xf numFmtId="0" fontId="11" fillId="0" borderId="16" xfId="4" applyFont="1" applyBorder="1" applyAlignment="1">
      <alignment horizontal="right"/>
    </xf>
    <xf numFmtId="164" fontId="11" fillId="0" borderId="17" xfId="3" applyNumberFormat="1" applyFont="1" applyFill="1" applyBorder="1" applyAlignment="1">
      <alignment horizontal="right" vertical="center" wrapText="1"/>
    </xf>
    <xf numFmtId="165" fontId="0" fillId="0" borderId="0" xfId="0" applyNumberFormat="1"/>
    <xf numFmtId="0" fontId="11" fillId="0" borderId="16" xfId="4" applyFont="1" applyBorder="1"/>
    <xf numFmtId="0" fontId="0" fillId="0" borderId="20" xfId="0" applyBorder="1" applyAlignment="1">
      <alignment horizontal="right"/>
    </xf>
    <xf numFmtId="0" fontId="7" fillId="0" borderId="20" xfId="2" applyFont="1" applyBorder="1" applyAlignment="1">
      <alignment horizontal="center" vertical="center" wrapText="1"/>
    </xf>
    <xf numFmtId="43" fontId="7" fillId="0" borderId="20" xfId="1" applyFont="1" applyFill="1" applyBorder="1" applyAlignment="1">
      <alignment horizontal="center" vertical="center" wrapText="1"/>
    </xf>
    <xf numFmtId="44" fontId="11" fillId="0" borderId="13" xfId="2" applyNumberFormat="1" applyFont="1" applyBorder="1" applyAlignment="1">
      <alignment horizontal="left" vertical="center" wrapText="1"/>
    </xf>
    <xf numFmtId="164" fontId="9" fillId="0" borderId="14" xfId="2" applyNumberFormat="1" applyFont="1" applyBorder="1" applyAlignment="1">
      <alignment horizontal="center" vertical="center" wrapText="1"/>
    </xf>
    <xf numFmtId="164" fontId="11" fillId="0" borderId="16" xfId="2" applyNumberFormat="1" applyFont="1" applyBorder="1" applyAlignment="1">
      <alignment horizontal="right" vertical="center" wrapText="1"/>
    </xf>
    <xf numFmtId="164" fontId="10" fillId="0" borderId="21" xfId="2" applyNumberFormat="1" applyFont="1" applyBorder="1" applyAlignment="1">
      <alignment horizontal="right" vertical="center" wrapText="1"/>
    </xf>
    <xf numFmtId="43" fontId="11" fillId="0" borderId="16" xfId="1" applyFont="1" applyBorder="1"/>
    <xf numFmtId="43" fontId="11" fillId="0" borderId="13" xfId="1" applyFont="1" applyBorder="1"/>
    <xf numFmtId="43" fontId="11" fillId="0" borderId="18" xfId="1" applyFont="1" applyBorder="1"/>
    <xf numFmtId="43" fontId="11" fillId="0" borderId="16" xfId="1" applyFont="1" applyBorder="1" applyAlignment="1">
      <alignment horizontal="left" vertical="center" wrapText="1"/>
    </xf>
    <xf numFmtId="43" fontId="11" fillId="0" borderId="18" xfId="1" applyFont="1" applyBorder="1" applyAlignment="1">
      <alignment horizontal="left" vertical="center" wrapText="1"/>
    </xf>
    <xf numFmtId="43" fontId="11" fillId="0" borderId="13" xfId="1" applyFont="1" applyBorder="1" applyAlignment="1">
      <alignment horizontal="left" vertical="center" wrapText="1"/>
    </xf>
    <xf numFmtId="14" fontId="11" fillId="0" borderId="18" xfId="1" applyNumberFormat="1" applyFont="1" applyBorder="1"/>
    <xf numFmtId="14" fontId="11" fillId="0" borderId="16" xfId="1" applyNumberFormat="1" applyFont="1" applyBorder="1" applyAlignment="1">
      <alignment horizontal="left" vertical="center" wrapText="1"/>
    </xf>
    <xf numFmtId="14" fontId="11" fillId="0" borderId="16" xfId="4" applyNumberFormat="1" applyFont="1" applyBorder="1" applyAlignment="1">
      <alignment horizontal="center"/>
    </xf>
    <xf numFmtId="14" fontId="11" fillId="0" borderId="16" xfId="2" applyNumberFormat="1" applyFont="1" applyBorder="1" applyAlignment="1">
      <alignment horizontal="center" vertical="center" wrapText="1"/>
    </xf>
    <xf numFmtId="14" fontId="11" fillId="0" borderId="13" xfId="2" applyNumberFormat="1" applyFont="1" applyBorder="1" applyAlignment="1">
      <alignment horizontal="center" vertical="center" wrapText="1"/>
    </xf>
    <xf numFmtId="14" fontId="11" fillId="0" borderId="15" xfId="4" applyNumberFormat="1" applyFont="1" applyBorder="1" applyAlignment="1">
      <alignment horizontal="center"/>
    </xf>
    <xf numFmtId="14" fontId="11" fillId="0" borderId="13" xfId="1" applyNumberFormat="1" applyFont="1" applyBorder="1" applyAlignment="1">
      <alignment horizontal="center"/>
    </xf>
    <xf numFmtId="14" fontId="11" fillId="0" borderId="16" xfId="1" applyNumberFormat="1" applyFont="1" applyBorder="1" applyAlignment="1">
      <alignment horizontal="center"/>
    </xf>
    <xf numFmtId="14" fontId="11" fillId="0" borderId="18" xfId="1" applyNumberFormat="1" applyFont="1" applyBorder="1" applyAlignment="1">
      <alignment horizontal="center"/>
    </xf>
    <xf numFmtId="14" fontId="11" fillId="0" borderId="16" xfId="1" applyNumberFormat="1" applyFont="1" applyBorder="1" applyAlignment="1">
      <alignment horizontal="center" vertical="center" wrapText="1"/>
    </xf>
    <xf numFmtId="14" fontId="11" fillId="0" borderId="18" xfId="1" applyNumberFormat="1" applyFont="1" applyBorder="1" applyAlignment="1">
      <alignment horizontal="center" vertical="center" wrapText="1"/>
    </xf>
    <xf numFmtId="14" fontId="11" fillId="0" borderId="13" xfId="1" applyNumberFormat="1" applyFont="1" applyBorder="1" applyAlignment="1">
      <alignment horizontal="center" vertical="center" wrapText="1"/>
    </xf>
    <xf numFmtId="14" fontId="11" fillId="0" borderId="15" xfId="2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164" fontId="10" fillId="0" borderId="16" xfId="2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0" xfId="0" applyNumberFormat="1" applyFont="1"/>
    <xf numFmtId="14" fontId="7" fillId="0" borderId="13" xfId="2" applyNumberFormat="1" applyFont="1" applyBorder="1" applyAlignment="1">
      <alignment horizontal="center" vertical="center" wrapText="1"/>
    </xf>
    <xf numFmtId="14" fontId="7" fillId="0" borderId="16" xfId="2" applyNumberFormat="1" applyFont="1" applyBorder="1" applyAlignment="1">
      <alignment horizontal="center" vertical="center" wrapText="1"/>
    </xf>
    <xf numFmtId="14" fontId="0" fillId="0" borderId="16" xfId="0" applyNumberFormat="1" applyBorder="1" applyAlignment="1">
      <alignment horizontal="center"/>
    </xf>
    <xf numFmtId="14" fontId="0" fillId="0" borderId="20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43" fontId="7" fillId="0" borderId="16" xfId="1" applyFont="1" applyBorder="1" applyAlignment="1">
      <alignment horizontal="center" vertical="center" wrapText="1"/>
    </xf>
    <xf numFmtId="14" fontId="7" fillId="0" borderId="15" xfId="2" applyNumberFormat="1" applyFont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11" fillId="0" borderId="16" xfId="4" applyFont="1" applyBorder="1" applyAlignment="1">
      <alignment horizontal="center"/>
    </xf>
    <xf numFmtId="0" fontId="11" fillId="0" borderId="16" xfId="2" applyFont="1" applyBorder="1" applyAlignment="1">
      <alignment horizontal="center" vertical="center" wrapText="1"/>
    </xf>
    <xf numFmtId="1" fontId="11" fillId="0" borderId="16" xfId="2" applyNumberFormat="1" applyFont="1" applyBorder="1" applyAlignment="1">
      <alignment horizontal="center" vertical="center" wrapText="1"/>
    </xf>
    <xf numFmtId="1" fontId="11" fillId="0" borderId="22" xfId="2" applyNumberFormat="1" applyFont="1" applyBorder="1" applyAlignment="1">
      <alignment horizontal="center" vertical="center" wrapText="1"/>
    </xf>
    <xf numFmtId="1" fontId="11" fillId="0" borderId="0" xfId="2" applyNumberFormat="1" applyFont="1" applyAlignment="1">
      <alignment horizontal="center" vertical="center" wrapText="1"/>
    </xf>
    <xf numFmtId="0" fontId="11" fillId="0" borderId="16" xfId="1" applyNumberFormat="1" applyFont="1" applyBorder="1" applyAlignment="1">
      <alignment horizontal="center" vertical="center" wrapText="1"/>
    </xf>
    <xf numFmtId="14" fontId="11" fillId="0" borderId="16" xfId="1" applyNumberFormat="1" applyFont="1" applyFill="1" applyBorder="1" applyAlignment="1">
      <alignment horizontal="center"/>
    </xf>
    <xf numFmtId="14" fontId="11" fillId="0" borderId="18" xfId="1" applyNumberFormat="1" applyFont="1" applyFill="1" applyBorder="1" applyAlignment="1">
      <alignment horizontal="center" vertical="center" wrapText="1"/>
    </xf>
    <xf numFmtId="43" fontId="11" fillId="0" borderId="16" xfId="1" applyFont="1" applyFill="1" applyBorder="1"/>
    <xf numFmtId="14" fontId="12" fillId="0" borderId="16" xfId="5" applyNumberFormat="1" applyFont="1" applyFill="1" applyBorder="1" applyAlignment="1">
      <alignment horizontal="center"/>
    </xf>
    <xf numFmtId="0" fontId="18" fillId="0" borderId="0" xfId="7" applyFont="1"/>
    <xf numFmtId="0" fontId="8" fillId="0" borderId="0" xfId="7" applyFont="1" applyAlignment="1">
      <alignment vertical="center" wrapText="1"/>
    </xf>
    <xf numFmtId="14" fontId="11" fillId="3" borderId="0" xfId="7" applyNumberFormat="1" applyFont="1" applyFill="1"/>
    <xf numFmtId="0" fontId="19" fillId="0" borderId="0" xfId="7" applyFont="1" applyAlignment="1">
      <alignment horizontal="center" vertical="center" wrapText="1"/>
    </xf>
    <xf numFmtId="2" fontId="19" fillId="0" borderId="0" xfId="7" applyNumberFormat="1" applyFont="1" applyAlignment="1">
      <alignment horizontal="center" vertical="center"/>
    </xf>
    <xf numFmtId="0" fontId="11" fillId="0" borderId="0" xfId="7" applyFont="1"/>
    <xf numFmtId="0" fontId="20" fillId="0" borderId="0" xfId="7" applyFont="1" applyAlignment="1">
      <alignment horizontal="left" vertical="center" wrapText="1"/>
    </xf>
    <xf numFmtId="2" fontId="2" fillId="0" borderId="0" xfId="7" applyNumberFormat="1" applyAlignment="1">
      <alignment vertical="center"/>
    </xf>
    <xf numFmtId="0" fontId="21" fillId="0" borderId="0" xfId="7" applyFont="1" applyAlignment="1">
      <alignment horizontal="left" vertical="center" wrapText="1"/>
    </xf>
    <xf numFmtId="2" fontId="2" fillId="0" borderId="0" xfId="7" applyNumberFormat="1"/>
    <xf numFmtId="2" fontId="11" fillId="0" borderId="0" xfId="7" applyNumberFormat="1" applyFont="1"/>
    <xf numFmtId="2" fontId="8" fillId="0" borderId="0" xfId="7" applyNumberFormat="1" applyFont="1" applyAlignment="1">
      <alignment horizontal="right"/>
    </xf>
    <xf numFmtId="44" fontId="12" fillId="4" borderId="16" xfId="6" applyFont="1" applyFill="1" applyBorder="1" applyAlignment="1">
      <alignment horizontal="right" vertical="center" wrapText="1"/>
    </xf>
    <xf numFmtId="0" fontId="23" fillId="4" borderId="16" xfId="7" applyFont="1" applyFill="1" applyBorder="1" applyAlignment="1">
      <alignment horizontal="right" vertical="center" wrapText="1"/>
    </xf>
    <xf numFmtId="0" fontId="23" fillId="4" borderId="16" xfId="7" applyFont="1" applyFill="1" applyBorder="1" applyAlignment="1">
      <alignment vertical="center" wrapText="1"/>
    </xf>
    <xf numFmtId="2" fontId="23" fillId="4" borderId="26" xfId="7" applyNumberFormat="1" applyFont="1" applyFill="1" applyBorder="1" applyAlignment="1">
      <alignment horizontal="right" vertical="center" wrapText="1"/>
    </xf>
    <xf numFmtId="166" fontId="23" fillId="4" borderId="26" xfId="7" applyNumberFormat="1" applyFont="1" applyFill="1" applyBorder="1" applyAlignment="1">
      <alignment horizontal="right" vertical="center" wrapText="1"/>
    </xf>
    <xf numFmtId="0" fontId="21" fillId="0" borderId="0" xfId="7" applyFont="1" applyAlignment="1">
      <alignment horizontal="center" vertical="center" wrapText="1"/>
    </xf>
    <xf numFmtId="44" fontId="2" fillId="0" borderId="0" xfId="8" applyFont="1" applyBorder="1" applyAlignment="1"/>
    <xf numFmtId="44" fontId="2" fillId="0" borderId="0" xfId="8" applyFont="1" applyAlignment="1"/>
    <xf numFmtId="0" fontId="21" fillId="0" borderId="30" xfId="7" applyFont="1" applyBorder="1" applyAlignment="1">
      <alignment horizontal="left" vertical="center" wrapText="1"/>
    </xf>
    <xf numFmtId="44" fontId="24" fillId="0" borderId="30" xfId="8" applyFont="1" applyBorder="1" applyAlignment="1">
      <alignment horizontal="right"/>
    </xf>
    <xf numFmtId="44" fontId="8" fillId="0" borderId="0" xfId="8" applyFont="1" applyAlignment="1">
      <alignment horizontal="right"/>
    </xf>
    <xf numFmtId="44" fontId="8" fillId="0" borderId="31" xfId="8" applyFont="1" applyBorder="1" applyAlignment="1">
      <alignment horizontal="right"/>
    </xf>
    <xf numFmtId="2" fontId="8" fillId="0" borderId="0" xfId="7" applyNumberFormat="1" applyFont="1"/>
    <xf numFmtId="2" fontId="12" fillId="0" borderId="0" xfId="7" applyNumberFormat="1" applyFont="1"/>
    <xf numFmtId="2" fontId="2" fillId="0" borderId="32" xfId="7" applyNumberFormat="1" applyBorder="1" applyAlignment="1">
      <alignment vertical="center"/>
    </xf>
    <xf numFmtId="0" fontId="11" fillId="0" borderId="0" xfId="7" applyFont="1" applyAlignment="1">
      <alignment horizontal="center"/>
    </xf>
    <xf numFmtId="14" fontId="11" fillId="0" borderId="33" xfId="1" applyNumberFormat="1" applyFont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0" fontId="11" fillId="0" borderId="16" xfId="1" applyNumberFormat="1" applyFont="1" applyFill="1" applyBorder="1" applyAlignment="1">
      <alignment horizontal="center" vertical="center" wrapText="1"/>
    </xf>
    <xf numFmtId="0" fontId="17" fillId="0" borderId="16" xfId="0" applyFont="1" applyBorder="1"/>
    <xf numFmtId="0" fontId="0" fillId="0" borderId="16" xfId="0" applyBorder="1"/>
    <xf numFmtId="0" fontId="8" fillId="0" borderId="0" xfId="0" applyFont="1"/>
    <xf numFmtId="14" fontId="0" fillId="0" borderId="16" xfId="0" applyNumberFormat="1" applyBorder="1"/>
    <xf numFmtId="44" fontId="0" fillId="0" borderId="16" xfId="6" applyFont="1" applyBorder="1"/>
    <xf numFmtId="9" fontId="0" fillId="0" borderId="16" xfId="9" applyFont="1" applyBorder="1"/>
    <xf numFmtId="14" fontId="0" fillId="0" borderId="16" xfId="6" applyNumberFormat="1" applyFont="1" applyBorder="1"/>
    <xf numFmtId="0" fontId="0" fillId="4" borderId="16" xfId="0" applyFill="1" applyBorder="1"/>
    <xf numFmtId="0" fontId="0" fillId="0" borderId="34" xfId="0" applyBorder="1"/>
    <xf numFmtId="44" fontId="0" fillId="0" borderId="16" xfId="6" applyFont="1" applyFill="1" applyBorder="1"/>
    <xf numFmtId="9" fontId="0" fillId="0" borderId="16" xfId="9" applyFont="1" applyFill="1" applyBorder="1"/>
    <xf numFmtId="14" fontId="0" fillId="0" borderId="16" xfId="6" applyNumberFormat="1" applyFont="1" applyFill="1" applyBorder="1"/>
    <xf numFmtId="14" fontId="0" fillId="0" borderId="16" xfId="9" applyNumberFormat="1" applyFont="1" applyFill="1" applyBorder="1"/>
    <xf numFmtId="0" fontId="8" fillId="0" borderId="16" xfId="0" applyFont="1" applyBorder="1"/>
    <xf numFmtId="14" fontId="0" fillId="0" borderId="16" xfId="9" applyNumberFormat="1" applyFont="1" applyBorder="1"/>
    <xf numFmtId="0" fontId="17" fillId="0" borderId="35" xfId="0" applyFont="1" applyBorder="1"/>
    <xf numFmtId="0" fontId="17" fillId="0" borderId="36" xfId="0" applyFont="1" applyBorder="1"/>
    <xf numFmtId="0" fontId="17" fillId="0" borderId="37" xfId="0" applyFont="1" applyBorder="1"/>
    <xf numFmtId="0" fontId="0" fillId="0" borderId="15" xfId="0" applyBorder="1"/>
    <xf numFmtId="44" fontId="0" fillId="0" borderId="17" xfId="0" applyNumberFormat="1" applyBorder="1"/>
    <xf numFmtId="44" fontId="0" fillId="0" borderId="0" xfId="6" applyFont="1"/>
    <xf numFmtId="0" fontId="0" fillId="0" borderId="19" xfId="0" applyBorder="1"/>
    <xf numFmtId="0" fontId="0" fillId="0" borderId="20" xfId="0" applyBorder="1"/>
    <xf numFmtId="14" fontId="0" fillId="0" borderId="20" xfId="0" applyNumberFormat="1" applyBorder="1"/>
    <xf numFmtId="44" fontId="0" fillId="0" borderId="20" xfId="6" applyFont="1" applyBorder="1"/>
    <xf numFmtId="44" fontId="0" fillId="0" borderId="21" xfId="0" applyNumberFormat="1" applyBorder="1"/>
    <xf numFmtId="44" fontId="0" fillId="0" borderId="0" xfId="6" applyFont="1" applyBorder="1"/>
    <xf numFmtId="0" fontId="17" fillId="0" borderId="38" xfId="0" applyFont="1" applyBorder="1"/>
    <xf numFmtId="0" fontId="17" fillId="0" borderId="39" xfId="0" applyFont="1" applyBorder="1"/>
    <xf numFmtId="0" fontId="0" fillId="0" borderId="40" xfId="0" applyBorder="1"/>
    <xf numFmtId="14" fontId="0" fillId="4" borderId="34" xfId="0" applyNumberFormat="1" applyFill="1" applyBorder="1"/>
    <xf numFmtId="14" fontId="0" fillId="0" borderId="34" xfId="0" applyNumberFormat="1" applyBorder="1"/>
    <xf numFmtId="44" fontId="0" fillId="0" borderId="34" xfId="0" applyNumberFormat="1" applyBorder="1"/>
    <xf numFmtId="44" fontId="0" fillId="0" borderId="25" xfId="0" applyNumberFormat="1" applyBorder="1"/>
    <xf numFmtId="0" fontId="0" fillId="0" borderId="41" xfId="0" applyBorder="1"/>
    <xf numFmtId="0" fontId="0" fillId="0" borderId="42" xfId="0" applyBorder="1"/>
    <xf numFmtId="14" fontId="0" fillId="4" borderId="42" xfId="0" applyNumberFormat="1" applyFill="1" applyBorder="1"/>
    <xf numFmtId="14" fontId="0" fillId="0" borderId="42" xfId="0" applyNumberFormat="1" applyBorder="1"/>
    <xf numFmtId="44" fontId="0" fillId="0" borderId="42" xfId="0" applyNumberFormat="1" applyBorder="1"/>
    <xf numFmtId="14" fontId="0" fillId="4" borderId="20" xfId="0" applyNumberFormat="1" applyFill="1" applyBorder="1"/>
    <xf numFmtId="44" fontId="0" fillId="0" borderId="20" xfId="0" applyNumberFormat="1" applyBorder="1"/>
    <xf numFmtId="44" fontId="0" fillId="0" borderId="43" xfId="0" applyNumberFormat="1" applyBorder="1"/>
    <xf numFmtId="14" fontId="0" fillId="0" borderId="0" xfId="0" applyNumberFormat="1"/>
    <xf numFmtId="44" fontId="0" fillId="0" borderId="0" xfId="0" applyNumberFormat="1"/>
    <xf numFmtId="0" fontId="17" fillId="0" borderId="44" xfId="0" applyFont="1" applyBorder="1"/>
    <xf numFmtId="0" fontId="0" fillId="0" borderId="45" xfId="0" applyBorder="1"/>
    <xf numFmtId="14" fontId="0" fillId="0" borderId="45" xfId="0" applyNumberFormat="1" applyBorder="1"/>
    <xf numFmtId="44" fontId="0" fillId="0" borderId="45" xfId="0" applyNumberFormat="1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44" fontId="0" fillId="0" borderId="49" xfId="0" applyNumberFormat="1" applyBorder="1"/>
    <xf numFmtId="0" fontId="8" fillId="5" borderId="16" xfId="0" applyFont="1" applyFill="1" applyBorder="1"/>
    <xf numFmtId="0" fontId="0" fillId="5" borderId="16" xfId="0" applyFill="1" applyBorder="1"/>
    <xf numFmtId="0" fontId="0" fillId="5" borderId="20" xfId="0" applyFill="1" applyBorder="1"/>
    <xf numFmtId="0" fontId="0" fillId="5" borderId="0" xfId="0" applyFill="1"/>
    <xf numFmtId="164" fontId="11" fillId="0" borderId="17" xfId="2" applyNumberFormat="1" applyFont="1" applyBorder="1" applyAlignment="1">
      <alignment horizontal="right" vertical="center" wrapText="1"/>
    </xf>
    <xf numFmtId="14" fontId="0" fillId="6" borderId="45" xfId="0" applyNumberFormat="1" applyFill="1" applyBorder="1"/>
    <xf numFmtId="14" fontId="0" fillId="6" borderId="34" xfId="0" applyNumberFormat="1" applyFill="1" applyBorder="1"/>
    <xf numFmtId="0" fontId="0" fillId="6" borderId="16" xfId="0" applyFill="1" applyBorder="1"/>
    <xf numFmtId="164" fontId="5" fillId="2" borderId="23" xfId="2" applyNumberFormat="1" applyFont="1" applyFill="1" applyBorder="1" applyAlignment="1">
      <alignment horizontal="center" vertical="center" wrapText="1"/>
    </xf>
    <xf numFmtId="164" fontId="5" fillId="2" borderId="24" xfId="2" applyNumberFormat="1" applyFont="1" applyFill="1" applyBorder="1" applyAlignment="1">
      <alignment horizontal="center" vertical="center" wrapText="1"/>
    </xf>
    <xf numFmtId="164" fontId="5" fillId="2" borderId="25" xfId="2" applyNumberFormat="1" applyFont="1" applyFill="1" applyBorder="1" applyAlignment="1">
      <alignment horizontal="center" vertical="center" wrapText="1"/>
    </xf>
    <xf numFmtId="164" fontId="5" fillId="2" borderId="9" xfId="2" applyNumberFormat="1" applyFont="1" applyFill="1" applyBorder="1" applyAlignment="1">
      <alignment horizontal="center" vertical="center" wrapText="1"/>
    </xf>
    <xf numFmtId="164" fontId="5" fillId="2" borderId="10" xfId="2" applyNumberFormat="1" applyFont="1" applyFill="1" applyBorder="1" applyAlignment="1">
      <alignment horizontal="center" vertical="center" wrapText="1"/>
    </xf>
    <xf numFmtId="164" fontId="5" fillId="2" borderId="11" xfId="2" applyNumberFormat="1" applyFont="1" applyFill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164" fontId="5" fillId="0" borderId="2" xfId="2" applyNumberFormat="1" applyFont="1" applyBorder="1" applyAlignment="1">
      <alignment horizontal="center" vertical="center" wrapText="1"/>
    </xf>
    <xf numFmtId="164" fontId="5" fillId="0" borderId="3" xfId="2" applyNumberFormat="1" applyFont="1" applyBorder="1" applyAlignment="1">
      <alignment horizontal="center" vertical="center" wrapText="1"/>
    </xf>
    <xf numFmtId="164" fontId="5" fillId="0" borderId="4" xfId="2" applyNumberFormat="1" applyFont="1" applyBorder="1" applyAlignment="1">
      <alignment horizontal="center" vertical="center" wrapText="1"/>
    </xf>
    <xf numFmtId="164" fontId="5" fillId="0" borderId="0" xfId="2" applyNumberFormat="1" applyFont="1" applyAlignment="1">
      <alignment horizontal="center" vertical="center" wrapText="1"/>
    </xf>
    <xf numFmtId="164" fontId="5" fillId="0" borderId="5" xfId="2" applyNumberFormat="1" applyFont="1" applyBorder="1" applyAlignment="1">
      <alignment horizontal="center" vertical="center" wrapText="1"/>
    </xf>
    <xf numFmtId="164" fontId="5" fillId="2" borderId="6" xfId="2" applyNumberFormat="1" applyFont="1" applyFill="1" applyBorder="1" applyAlignment="1">
      <alignment horizontal="center" vertical="center" wrapText="1"/>
    </xf>
    <xf numFmtId="164" fontId="5" fillId="2" borderId="7" xfId="2" applyNumberFormat="1" applyFont="1" applyFill="1" applyBorder="1" applyAlignment="1">
      <alignment horizontal="center" vertical="center" wrapText="1"/>
    </xf>
    <xf numFmtId="164" fontId="5" fillId="2" borderId="8" xfId="2" applyNumberFormat="1" applyFont="1" applyFill="1" applyBorder="1" applyAlignment="1">
      <alignment horizontal="center" vertical="center" wrapText="1"/>
    </xf>
    <xf numFmtId="0" fontId="22" fillId="0" borderId="0" xfId="7" applyFont="1" applyAlignment="1">
      <alignment horizontal="center" vertical="center" wrapText="1"/>
    </xf>
    <xf numFmtId="0" fontId="17" fillId="0" borderId="0" xfId="7" applyFont="1" applyAlignment="1">
      <alignment horizontal="left" vertical="center"/>
    </xf>
    <xf numFmtId="0" fontId="19" fillId="0" borderId="0" xfId="7" applyFont="1" applyAlignment="1">
      <alignment vertical="center" wrapText="1"/>
    </xf>
    <xf numFmtId="0" fontId="21" fillId="0" borderId="0" xfId="7" applyFont="1" applyAlignment="1">
      <alignment vertical="center" wrapText="1"/>
    </xf>
    <xf numFmtId="14" fontId="12" fillId="4" borderId="26" xfId="7" applyNumberFormat="1" applyFont="1" applyFill="1" applyBorder="1" applyAlignment="1">
      <alignment horizontal="left" vertical="center" wrapText="1"/>
    </xf>
    <xf numFmtId="0" fontId="12" fillId="4" borderId="27" xfId="7" applyFont="1" applyFill="1" applyBorder="1" applyAlignment="1">
      <alignment horizontal="left" vertical="center" wrapText="1"/>
    </xf>
    <xf numFmtId="44" fontId="8" fillId="0" borderId="28" xfId="8" applyFont="1" applyBorder="1" applyAlignment="1">
      <alignment horizontal="right"/>
    </xf>
    <xf numFmtId="44" fontId="8" fillId="0" borderId="29" xfId="8" applyFont="1" applyBorder="1" applyAlignment="1">
      <alignment horizontal="right"/>
    </xf>
    <xf numFmtId="44" fontId="8" fillId="0" borderId="28" xfId="8" applyFont="1" applyBorder="1" applyAlignment="1">
      <alignment horizontal="center"/>
    </xf>
    <xf numFmtId="44" fontId="8" fillId="0" borderId="29" xfId="8" applyFont="1" applyBorder="1" applyAlignment="1">
      <alignment horizontal="center"/>
    </xf>
    <xf numFmtId="0" fontId="21" fillId="0" borderId="30" xfId="7" applyFont="1" applyBorder="1" applyAlignment="1">
      <alignment vertical="center" wrapText="1"/>
    </xf>
    <xf numFmtId="0" fontId="21" fillId="0" borderId="2" xfId="7" applyFont="1" applyBorder="1" applyAlignment="1">
      <alignment vertical="center" wrapText="1"/>
    </xf>
    <xf numFmtId="0" fontId="21" fillId="0" borderId="32" xfId="7" applyFont="1" applyBorder="1" applyAlignment="1">
      <alignment vertical="center" wrapText="1"/>
    </xf>
  </cellXfs>
  <cellStyles count="14">
    <cellStyle name="Comma" xfId="1" builtinId="3"/>
    <cellStyle name="Comma 4" xfId="3" xr:uid="{4760417A-B200-425F-B816-6630452E6957}"/>
    <cellStyle name="Currency" xfId="6" builtinId="4"/>
    <cellStyle name="Currency 2" xfId="13" xr:uid="{444FB9E9-4445-4FD4-9D83-37711F5ABAB9}"/>
    <cellStyle name="Currency 2 2" xfId="8" xr:uid="{06EE3947-C88A-4CB5-B84B-465ED4D7A23F}"/>
    <cellStyle name="Currency 8" xfId="5" xr:uid="{0302689B-B79C-4BA7-9C42-7A8A9CC92043}"/>
    <cellStyle name="Currency 8 2" xfId="11" xr:uid="{13DF6921-F655-4843-9B3E-04DE70B2EC20}"/>
    <cellStyle name="Normal" xfId="0" builtinId="0"/>
    <cellStyle name="Normal 2 3" xfId="7" xr:uid="{8F3685D5-C0BE-4513-BFC0-B9447CDC9136}"/>
    <cellStyle name="Normal 5 2 2" xfId="2" xr:uid="{968ACCF6-8CF0-4CCC-A595-18E2FE96985E}"/>
    <cellStyle name="Normal 8" xfId="4" xr:uid="{DC7DEBD1-8A36-4B4B-BE1F-AEFE96CDA938}"/>
    <cellStyle name="Normal 8 2" xfId="10" xr:uid="{A6C0CDA6-1644-4945-B4D9-A5A469F9E6BD}"/>
    <cellStyle name="Percent" xfId="9" builtinId="5"/>
    <cellStyle name="Percent 2" xfId="12" xr:uid="{E12B9B19-BA42-4212-B3D3-87F21551AA2B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ina Anthony" id="{05731F56-8711-45E8-96C9-984A6EC553E7}" userId="Marina Anthony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" dT="2023-11-13T03:01:04.78" personId="{05731F56-8711-45E8-96C9-984A6EC553E7}" id="{21FE002D-B2AC-4277-85DC-6FE7577A4EE4}">
    <text>For Invoices this column is for the Payment Claim date.</text>
  </threadedComment>
  <threadedComment ref="A72" dT="2023-11-13T03:01:04.78" personId="{05731F56-8711-45E8-96C9-984A6EC553E7}" id="{D6F077E6-264C-4123-B8B0-8C1DF66B22F6}">
    <text>For Invoices this column is for the Payment Claim date.</text>
  </threadedComment>
  <threadedComment ref="A119" dT="2023-11-13T03:01:04.78" personId="{05731F56-8711-45E8-96C9-984A6EC553E7}" id="{92BDEC98-478A-41B9-BA1D-C1C7974207D3}">
    <text>For Invoices this column is for the Payment Claim date.</text>
  </threadedComment>
  <threadedComment ref="A126" dT="2023-11-13T03:01:04.78" personId="{05731F56-8711-45E8-96C9-984A6EC553E7}" id="{DFC18066-3ED3-4FB6-9C7D-3DD5D0F13269}">
    <text>For Invoices this column is for the Payment Claim date.</text>
  </threadedComment>
  <threadedComment ref="A142" dT="2023-11-13T03:01:04.78" personId="{05731F56-8711-45E8-96C9-984A6EC553E7}" id="{C499A0C0-0581-49A8-BAC2-5182C90F9BEC}">
    <text>For Invoices this column is for the Payment Claim date.</text>
  </threadedComment>
  <threadedComment ref="A149" dT="2023-11-13T03:01:04.78" personId="{05731F56-8711-45E8-96C9-984A6EC553E7}" id="{510F10A5-2350-4686-997C-C39041E683BE}">
    <text>For Invoices this column is for the Payment Claim date.</text>
  </threadedComment>
  <threadedComment ref="A163" dT="2023-11-13T03:01:04.78" personId="{05731F56-8711-45E8-96C9-984A6EC553E7}" id="{10FD9ED3-6364-488A-82CE-F9D7B9243F1C}">
    <text>For Invoices this column is for the Payment Claim date.</text>
  </threadedComment>
  <threadedComment ref="A173" dT="2023-11-13T03:01:04.78" personId="{05731F56-8711-45E8-96C9-984A6EC553E7}" id="{B4250E8F-C896-4B48-A8A9-58D8F9BAC8CB}">
    <text>For Invoices this column is for the Payment Claim date.</text>
  </threadedComment>
  <threadedComment ref="A180" dT="2023-11-13T03:01:04.78" personId="{05731F56-8711-45E8-96C9-984A6EC553E7}" id="{7ABFDE19-489C-465F-85B7-889B50AF6CA3}">
    <text>For Invoices this column is for the Payment Claim date.</text>
  </threadedComment>
  <threadedComment ref="A194" dT="2023-11-13T03:01:04.78" personId="{05731F56-8711-45E8-96C9-984A6EC553E7}" id="{BEDB8999-BC74-4228-A42B-C7A7A29858D4}">
    <text>For Invoices this column is for the Payment Claim date.</text>
  </threadedComment>
  <threadedComment ref="A207" dT="2023-11-13T03:01:04.78" personId="{05731F56-8711-45E8-96C9-984A6EC553E7}" id="{6BF25E24-8D10-4856-9C28-2D3AADD2DFE1}">
    <text>For Invoices this column is for the Payment Claim date.</text>
  </threadedComment>
  <threadedComment ref="A214" dT="2023-11-13T03:01:04.78" personId="{05731F56-8711-45E8-96C9-984A6EC553E7}" id="{545F2018-DABA-456E-9411-8D2B62087CC0}">
    <text>For Invoices this column is for the Payment Claim date.</text>
  </threadedComment>
  <threadedComment ref="A221" dT="2023-11-13T03:01:04.78" personId="{05731F56-8711-45E8-96C9-984A6EC553E7}" id="{BE81AA68-E037-41F8-AE5F-3F867A3BEBB8}">
    <text>For Invoices this column is for the Payment Claim date.</text>
  </threadedComment>
  <threadedComment ref="A229" dT="2023-11-13T03:01:04.78" personId="{05731F56-8711-45E8-96C9-984A6EC553E7}" id="{D746B875-7CC1-4331-91AC-0480D64B9FD0}">
    <text>For Invoices this column is for the Payment Claim date.</text>
  </threadedComment>
  <threadedComment ref="A235" dT="2023-11-13T03:01:04.78" personId="{05731F56-8711-45E8-96C9-984A6EC553E7}" id="{3E36B208-7D5E-4C6F-8D5D-69ABD32DE902}">
    <text>For Invoices this column is for the Payment Claim date.</text>
  </threadedComment>
  <threadedComment ref="A242" dT="2023-11-13T03:01:04.78" personId="{05731F56-8711-45E8-96C9-984A6EC553E7}" id="{2493D8E3-FF8A-4D91-B794-1A6A543218C2}">
    <text>For Invoices this column is for the Payment Claim date.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4" dT="2023-11-13T03:01:04.78" personId="{05731F56-8711-45E8-96C9-984A6EC553E7}" id="{5853E9A4-B831-4DC8-B64C-34265DCD48F9}">
    <text>For Invoices this column is for the Payment Claim date.</text>
  </threadedComment>
  <threadedComment ref="A32" dT="2023-11-13T03:01:04.78" personId="{05731F56-8711-45E8-96C9-984A6EC553E7}" id="{2D59ACF9-450B-43DD-ADC0-B96B03DBBFD9}">
    <text>For Invoices this column is for the Payment Claim date.</text>
  </threadedComment>
  <threadedComment ref="B32" dT="2023-11-13T03:02:17.44" personId="{05731F56-8711-45E8-96C9-984A6EC553E7}" id="{E8933AFD-8838-4026-AFF9-B4718C74487C}">
    <text>For Invoices this is the Payment Claim (Payment Schedule) number</text>
  </threadedComment>
  <threadedComment ref="A37" dT="2023-11-13T03:01:04.78" personId="{05731F56-8711-45E8-96C9-984A6EC553E7}" id="{3B8E32C2-3521-4F52-8504-EBEE781465F3}">
    <text>For Invoices this column is for the Payment Claim date.</text>
  </threadedComment>
  <threadedComment ref="B37" dT="2023-11-13T03:02:17.44" personId="{05731F56-8711-45E8-96C9-984A6EC553E7}" id="{1A172943-CB3C-4DFB-8D18-6DAFBDC119B3}">
    <text>For Invoices this is the Payment Claim (Payment Schedule) number</text>
  </threadedComment>
  <threadedComment ref="A45" dT="2023-11-13T03:01:04.78" personId="{05731F56-8711-45E8-96C9-984A6EC553E7}" id="{DF920113-FD60-4256-AACF-E88732D67CAB}">
    <text>For Invoices this column is for the Payment Claim date.</text>
  </threadedComment>
  <threadedComment ref="B45" dT="2023-11-13T03:02:17.44" personId="{05731F56-8711-45E8-96C9-984A6EC553E7}" id="{A9242916-D7E1-4111-A59A-92F2020DC310}">
    <text>For Invoices this is the Payment Claim (Payment Schedule) number</text>
  </threadedComment>
  <threadedComment ref="A50" dT="2023-11-13T03:01:04.78" personId="{05731F56-8711-45E8-96C9-984A6EC553E7}" id="{F4874E9E-91CF-4775-8EB9-DC6255BBE741}">
    <text>For Invoices this column is for the Payment Claim date.</text>
  </threadedComment>
  <threadedComment ref="B50" dT="2023-11-13T03:02:17.44" personId="{05731F56-8711-45E8-96C9-984A6EC553E7}" id="{F5E2E5F1-401A-4670-9DBE-81CADD38D654}">
    <text>For Invoices this is the Payment Claim (Payment Schedule) number</text>
  </threadedComment>
  <threadedComment ref="A57" dT="2023-11-13T03:01:04.78" personId="{05731F56-8711-45E8-96C9-984A6EC553E7}" id="{9BBABFDC-621C-4B31-A40B-9EE54445862F}">
    <text>For Invoices this column is for the Payment Claim date.</text>
  </threadedComment>
  <threadedComment ref="B57" dT="2023-11-13T03:02:17.44" personId="{05731F56-8711-45E8-96C9-984A6EC553E7}" id="{CE48FA65-5F83-401B-8CC7-7EBA7D2F38C0}">
    <text>For Invoices this is the Payment Claim (Payment Schedule) number</text>
  </threadedComment>
  <threadedComment ref="A63" dT="2023-11-13T03:01:04.78" personId="{05731F56-8711-45E8-96C9-984A6EC553E7}" id="{C753C20E-6877-4788-8A80-3210AE9AB8CD}">
    <text>For Invoices this column is for the Payment Claim date.</text>
  </threadedComment>
  <threadedComment ref="B63" dT="2023-11-13T03:02:17.44" personId="{05731F56-8711-45E8-96C9-984A6EC553E7}" id="{72B6AAE5-6EC1-49F5-9F1E-6A36A879BC3F}">
    <text>For Invoices this is the Payment Claim (Payment Schedule) number</text>
  </threadedComment>
  <threadedComment ref="A69" dT="2023-11-13T03:01:04.78" personId="{05731F56-8711-45E8-96C9-984A6EC553E7}" id="{E4F9B863-882D-428B-904C-DE990693180D}">
    <text>For Invoices this column is for the Payment Claim date.</text>
  </threadedComment>
  <threadedComment ref="B69" dT="2023-11-13T03:02:17.44" personId="{05731F56-8711-45E8-96C9-984A6EC553E7}" id="{5E7B1463-D2E7-43B0-840B-95BAFFA34418}">
    <text>For Invoices this is the Payment Claim (Payment Schedule) number</text>
  </threadedComment>
  <threadedComment ref="A74" dT="2023-11-13T03:01:04.78" personId="{05731F56-8711-45E8-96C9-984A6EC553E7}" id="{E8CF7176-AADA-4685-B33F-D180E6C16779}">
    <text>For Invoices this column is for the Payment Claim date.</text>
  </threadedComment>
  <threadedComment ref="B74" dT="2023-11-13T03:02:17.44" personId="{05731F56-8711-45E8-96C9-984A6EC553E7}" id="{256C4B49-6257-4C07-86AB-BACADC2055AB}">
    <text>For Invoices this is the Payment Claim (Payment Schedule) number</text>
  </threadedComment>
  <threadedComment ref="A81" dT="2023-11-13T03:01:04.78" personId="{05731F56-8711-45E8-96C9-984A6EC553E7}" id="{AD919CF7-16EA-437E-B2B2-285E9E82CF6C}">
    <text>For Invoices this column is for the Payment Claim date.</text>
  </threadedComment>
  <threadedComment ref="B81" dT="2023-11-13T03:02:17.44" personId="{05731F56-8711-45E8-96C9-984A6EC553E7}" id="{C0F70813-177E-41CF-B80D-68986B765674}">
    <text>For Invoices this is the Payment Claim (Payment Schedule) number</text>
  </threadedComment>
  <threadedComment ref="A88" dT="2023-11-13T03:01:04.78" personId="{05731F56-8711-45E8-96C9-984A6EC553E7}" id="{D953894B-8903-43F9-9697-F6F21872B08C}">
    <text>For Invoices this column is for the Payment Claim date.</text>
  </threadedComment>
  <threadedComment ref="B88" dT="2023-11-13T03:02:17.44" personId="{05731F56-8711-45E8-96C9-984A6EC553E7}" id="{B23FCDA6-ED9C-4593-B154-CB5AA64AB4BA}">
    <text>For Invoices this is the Payment Claim (Payment Schedule) number</text>
  </threadedComment>
  <threadedComment ref="A93" dT="2023-11-13T03:01:04.78" personId="{05731F56-8711-45E8-96C9-984A6EC553E7}" id="{EC589BEB-9536-469A-8400-37058831369E}">
    <text>For Invoices this column is for the Payment Claim date.</text>
  </threadedComment>
  <threadedComment ref="B93" dT="2023-11-13T03:02:17.44" personId="{05731F56-8711-45E8-96C9-984A6EC553E7}" id="{44B96281-1EE4-48C3-A8A2-E99E3A85D9B1}">
    <text>For Invoices this is the Payment Claim (Payment Schedule) number</text>
  </threadedComment>
  <threadedComment ref="A98" dT="2023-11-13T03:01:04.78" personId="{05731F56-8711-45E8-96C9-984A6EC553E7}" id="{1593519C-1496-463B-ACC8-0CC666743F72}">
    <text>For Invoices this column is for the Payment Claim date.</text>
  </threadedComment>
  <threadedComment ref="B98" dT="2023-11-13T03:02:17.44" personId="{05731F56-8711-45E8-96C9-984A6EC553E7}" id="{4B101428-68AE-4086-A0DE-F0BBE03051E1}">
    <text>For Invoices this is the Payment Claim (Payment Schedule) number</text>
  </threadedComment>
  <threadedComment ref="A103" dT="2023-11-13T03:01:04.78" personId="{05731F56-8711-45E8-96C9-984A6EC553E7}" id="{1AA3A2DE-7F1F-4FF7-A0AE-689DE7E81028}">
    <text>For Invoices this column is for the Payment Claim date.</text>
  </threadedComment>
  <threadedComment ref="B103" dT="2023-11-13T03:02:17.44" personId="{05731F56-8711-45E8-96C9-984A6EC553E7}" id="{57D7C3B1-61DE-4052-9F47-7D72677F33F6}">
    <text>For Invoices this is the Payment Claim (Payment Schedule) number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AD43C-AE58-406E-9FA4-4C3CA4455174}">
  <dimension ref="A1:S98"/>
  <sheetViews>
    <sheetView tabSelected="1" zoomScale="130" zoomScaleNormal="130" workbookViewId="0"/>
  </sheetViews>
  <sheetFormatPr defaultRowHeight="12.75" x14ac:dyDescent="0.2"/>
  <cols>
    <col min="1" max="1" width="15.42578125" bestFit="1" customWidth="1"/>
    <col min="2" max="2" width="24.5703125" bestFit="1" customWidth="1"/>
    <col min="3" max="3" width="35.42578125" bestFit="1" customWidth="1"/>
    <col min="4" max="4" width="18.42578125" customWidth="1"/>
    <col min="5" max="5" width="39.42578125" customWidth="1"/>
    <col min="6" max="6" width="38.42578125" customWidth="1"/>
    <col min="7" max="7" width="37.7109375" customWidth="1"/>
    <col min="8" max="8" width="36.85546875" customWidth="1"/>
    <col min="9" max="9" width="72.7109375" customWidth="1"/>
    <col min="10" max="10" width="34.85546875" customWidth="1"/>
    <col min="11" max="12" width="39.5703125" customWidth="1"/>
    <col min="13" max="13" width="51" customWidth="1"/>
    <col min="14" max="14" width="38.85546875" customWidth="1"/>
    <col min="15" max="15" width="35.140625" customWidth="1"/>
    <col min="16" max="16" width="26.28515625" customWidth="1"/>
    <col min="17" max="17" width="37.140625" customWidth="1"/>
    <col min="18" max="18" width="30.28515625" bestFit="1" customWidth="1"/>
    <col min="19" max="19" width="32.5703125" bestFit="1" customWidth="1"/>
  </cols>
  <sheetData>
    <row r="1" spans="1:19" ht="18" x14ac:dyDescent="0.25">
      <c r="A1" s="99" t="s">
        <v>97</v>
      </c>
      <c r="B1" s="99" t="s">
        <v>98</v>
      </c>
      <c r="C1" s="99" t="s">
        <v>99</v>
      </c>
      <c r="D1" s="99" t="s">
        <v>100</v>
      </c>
      <c r="E1" s="99" t="s">
        <v>101</v>
      </c>
      <c r="F1" s="99" t="s">
        <v>102</v>
      </c>
      <c r="G1" s="99" t="s">
        <v>103</v>
      </c>
      <c r="H1" s="99" t="s">
        <v>104</v>
      </c>
      <c r="I1" s="99" t="s">
        <v>105</v>
      </c>
      <c r="J1" s="99" t="s">
        <v>106</v>
      </c>
      <c r="K1" s="99" t="s">
        <v>107</v>
      </c>
      <c r="L1" s="99" t="s">
        <v>108</v>
      </c>
      <c r="M1" s="99" t="s">
        <v>109</v>
      </c>
      <c r="N1" s="99" t="s">
        <v>110</v>
      </c>
      <c r="O1" s="99" t="s">
        <v>111</v>
      </c>
      <c r="P1" s="99" t="s">
        <v>112</v>
      </c>
      <c r="Q1" s="99" t="s">
        <v>113</v>
      </c>
      <c r="R1" s="99" t="s">
        <v>114</v>
      </c>
      <c r="S1" s="99" t="s">
        <v>115</v>
      </c>
    </row>
    <row r="2" spans="1:19" x14ac:dyDescent="0.2">
      <c r="A2" s="100"/>
      <c r="C2" s="154" t="s">
        <v>181</v>
      </c>
      <c r="D2" s="112" t="s">
        <v>178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1:19" x14ac:dyDescent="0.2">
      <c r="A3" s="100"/>
      <c r="B3" s="100">
        <v>102</v>
      </c>
      <c r="C3" s="100" t="s">
        <v>116</v>
      </c>
      <c r="D3" s="100" t="s">
        <v>117</v>
      </c>
      <c r="E3" s="102">
        <v>44991</v>
      </c>
      <c r="F3" s="102">
        <v>45027</v>
      </c>
      <c r="G3" s="103">
        <v>800</v>
      </c>
      <c r="H3" s="103">
        <v>727.27272727272725</v>
      </c>
      <c r="I3" s="103" t="s">
        <v>118</v>
      </c>
      <c r="J3" s="103">
        <v>16000</v>
      </c>
      <c r="K3" s="103">
        <v>14545.454545454544</v>
      </c>
      <c r="L3" s="103"/>
      <c r="M3" s="103"/>
      <c r="N3" s="103"/>
      <c r="O3" s="104"/>
      <c r="P3" s="103">
        <v>800</v>
      </c>
      <c r="Q3" s="103">
        <v>727.27272727272725</v>
      </c>
      <c r="R3" s="105">
        <v>45027</v>
      </c>
      <c r="S3" s="104">
        <v>0</v>
      </c>
    </row>
    <row r="4" spans="1:19" x14ac:dyDescent="0.2">
      <c r="A4" s="100"/>
      <c r="B4" s="100">
        <v>1052</v>
      </c>
      <c r="C4" s="100" t="s">
        <v>119</v>
      </c>
      <c r="D4" s="100" t="s">
        <v>117</v>
      </c>
      <c r="E4" s="102">
        <v>44991</v>
      </c>
      <c r="F4" s="102">
        <v>45027</v>
      </c>
      <c r="G4" s="103">
        <v>1000</v>
      </c>
      <c r="H4" s="103">
        <v>909.09090909090901</v>
      </c>
      <c r="I4" s="103" t="s">
        <v>120</v>
      </c>
      <c r="J4" s="103">
        <v>20000</v>
      </c>
      <c r="K4" s="103">
        <v>18181.81818181818</v>
      </c>
      <c r="L4" s="103"/>
      <c r="M4" s="103"/>
      <c r="N4" s="103"/>
      <c r="O4" s="104"/>
      <c r="P4" s="103">
        <v>1000</v>
      </c>
      <c r="Q4" s="103">
        <v>909.09090909090901</v>
      </c>
      <c r="R4" s="105">
        <v>45027</v>
      </c>
      <c r="S4" s="104">
        <v>0</v>
      </c>
    </row>
    <row r="5" spans="1:19" x14ac:dyDescent="0.2">
      <c r="A5" s="100"/>
      <c r="B5" s="100"/>
      <c r="C5" s="106" t="s">
        <v>180</v>
      </c>
      <c r="D5" s="107" t="s">
        <v>30</v>
      </c>
      <c r="E5" s="102"/>
      <c r="F5" s="102"/>
      <c r="G5" s="103"/>
      <c r="H5" s="103"/>
      <c r="I5" s="103"/>
      <c r="J5" s="103"/>
      <c r="K5" s="103"/>
      <c r="L5" s="103"/>
      <c r="M5" s="103"/>
      <c r="N5" s="103"/>
      <c r="O5" s="104"/>
      <c r="P5" s="103"/>
      <c r="Q5" s="103"/>
      <c r="R5" s="105"/>
      <c r="S5" s="104"/>
    </row>
    <row r="6" spans="1:19" x14ac:dyDescent="0.2">
      <c r="A6" s="100"/>
      <c r="B6" s="100">
        <v>23</v>
      </c>
      <c r="C6" s="100" t="s">
        <v>16</v>
      </c>
      <c r="D6" s="100" t="s">
        <v>121</v>
      </c>
      <c r="E6" s="102">
        <v>45007</v>
      </c>
      <c r="F6" s="102">
        <v>45040</v>
      </c>
      <c r="G6" s="108">
        <v>220000</v>
      </c>
      <c r="H6" s="108">
        <v>199999.99999999997</v>
      </c>
      <c r="I6" s="108" t="s">
        <v>122</v>
      </c>
      <c r="J6" s="108">
        <v>220000</v>
      </c>
      <c r="K6" s="108">
        <v>199999.99999999997</v>
      </c>
      <c r="L6" s="108">
        <v>0</v>
      </c>
      <c r="M6" s="108">
        <v>0</v>
      </c>
      <c r="N6" s="108"/>
      <c r="O6" s="109"/>
      <c r="P6" s="108">
        <v>220000</v>
      </c>
      <c r="Q6" s="108">
        <v>199999.99999999997</v>
      </c>
      <c r="R6" s="110">
        <v>45040</v>
      </c>
      <c r="S6" s="104">
        <v>0</v>
      </c>
    </row>
    <row r="7" spans="1:19" x14ac:dyDescent="0.2">
      <c r="A7" s="100"/>
      <c r="B7" s="100">
        <v>174</v>
      </c>
      <c r="C7" s="100" t="s">
        <v>17</v>
      </c>
      <c r="D7" s="100" t="s">
        <v>121</v>
      </c>
      <c r="E7" s="102">
        <v>45007</v>
      </c>
      <c r="F7" s="102">
        <v>45043</v>
      </c>
      <c r="G7" s="108">
        <v>230000</v>
      </c>
      <c r="H7" s="108">
        <v>209090.90909090909</v>
      </c>
      <c r="I7" s="108" t="s">
        <v>123</v>
      </c>
      <c r="J7" s="108">
        <v>600000</v>
      </c>
      <c r="K7" s="108">
        <v>545454.54545454541</v>
      </c>
      <c r="L7" s="108">
        <v>150000</v>
      </c>
      <c r="M7" s="108">
        <v>136363.63636363635</v>
      </c>
      <c r="N7" s="108" t="s">
        <v>124</v>
      </c>
      <c r="O7" s="111">
        <v>45031</v>
      </c>
      <c r="P7" s="108">
        <v>142500</v>
      </c>
      <c r="Q7" s="108">
        <v>129545.45</v>
      </c>
      <c r="R7" s="110">
        <v>45043</v>
      </c>
      <c r="S7" s="104">
        <v>0.05</v>
      </c>
    </row>
    <row r="8" spans="1:19" x14ac:dyDescent="0.2">
      <c r="A8" s="100"/>
      <c r="B8" s="100">
        <v>106</v>
      </c>
      <c r="C8" s="100" t="s">
        <v>19</v>
      </c>
      <c r="D8" s="100" t="s">
        <v>121</v>
      </c>
      <c r="E8" s="102">
        <v>45007</v>
      </c>
      <c r="F8" s="102">
        <v>45044</v>
      </c>
      <c r="G8" s="108">
        <v>300000</v>
      </c>
      <c r="H8" s="108">
        <v>272727.27272727271</v>
      </c>
      <c r="I8" s="108" t="s">
        <v>123</v>
      </c>
      <c r="J8" s="108">
        <v>1200000</v>
      </c>
      <c r="K8" s="108">
        <v>1090909.0909090908</v>
      </c>
      <c r="L8" s="108">
        <v>0</v>
      </c>
      <c r="M8" s="108">
        <v>0</v>
      </c>
      <c r="N8" s="108"/>
      <c r="O8" s="109"/>
      <c r="P8" s="108">
        <v>285000</v>
      </c>
      <c r="Q8" s="108">
        <v>259090.90909090906</v>
      </c>
      <c r="R8" s="110">
        <v>45044</v>
      </c>
      <c r="S8" s="104">
        <v>0.05</v>
      </c>
    </row>
    <row r="9" spans="1:19" x14ac:dyDescent="0.2">
      <c r="A9" s="100"/>
      <c r="B9" s="100">
        <v>2089</v>
      </c>
      <c r="C9" s="100" t="s">
        <v>21</v>
      </c>
      <c r="D9" s="100" t="s">
        <v>121</v>
      </c>
      <c r="E9" s="102">
        <v>45007</v>
      </c>
      <c r="F9" s="102">
        <v>45044</v>
      </c>
      <c r="G9" s="108">
        <v>120000</v>
      </c>
      <c r="H9" s="108">
        <v>109090.90909090909</v>
      </c>
      <c r="I9" s="108" t="s">
        <v>125</v>
      </c>
      <c r="J9" s="108">
        <v>410000</v>
      </c>
      <c r="K9" s="108">
        <v>372727.27272727271</v>
      </c>
      <c r="L9" s="108">
        <v>0</v>
      </c>
      <c r="M9" s="108">
        <v>0</v>
      </c>
      <c r="N9" s="108"/>
      <c r="O9" s="109"/>
      <c r="P9" s="108">
        <v>114000</v>
      </c>
      <c r="Q9" s="108">
        <v>103636.36363636363</v>
      </c>
      <c r="R9" s="110">
        <v>45044</v>
      </c>
      <c r="S9" s="104">
        <v>0.05</v>
      </c>
    </row>
    <row r="10" spans="1:19" x14ac:dyDescent="0.2">
      <c r="A10" s="100"/>
      <c r="B10" s="100">
        <v>79</v>
      </c>
      <c r="C10" s="100" t="s">
        <v>23</v>
      </c>
      <c r="D10" s="100" t="s">
        <v>121</v>
      </c>
      <c r="E10" s="102">
        <v>45008</v>
      </c>
      <c r="F10" s="102">
        <v>45045</v>
      </c>
      <c r="G10" s="108">
        <v>90000</v>
      </c>
      <c r="H10" s="108">
        <v>81818.181818181809</v>
      </c>
      <c r="I10" s="108" t="s">
        <v>126</v>
      </c>
      <c r="J10" s="108">
        <v>290000</v>
      </c>
      <c r="K10" s="108">
        <v>263636.36363636359</v>
      </c>
      <c r="L10" s="108">
        <v>0</v>
      </c>
      <c r="M10" s="108">
        <v>0</v>
      </c>
      <c r="N10" s="108"/>
      <c r="O10" s="109"/>
      <c r="P10" s="108">
        <v>85500</v>
      </c>
      <c r="Q10" s="108">
        <v>77727.272727272721</v>
      </c>
      <c r="R10" s="110">
        <v>45045</v>
      </c>
      <c r="S10" s="104">
        <v>0.05</v>
      </c>
    </row>
    <row r="11" spans="1:19" x14ac:dyDescent="0.2">
      <c r="A11" s="100"/>
      <c r="B11" s="100">
        <v>232</v>
      </c>
      <c r="C11" s="100" t="s">
        <v>127</v>
      </c>
      <c r="D11" s="100" t="s">
        <v>117</v>
      </c>
      <c r="E11" s="102">
        <v>45010</v>
      </c>
      <c r="F11" s="102">
        <v>45050</v>
      </c>
      <c r="G11" s="103">
        <v>1300000</v>
      </c>
      <c r="H11" s="103">
        <v>1181818.1818181816</v>
      </c>
      <c r="I11" s="103" t="s">
        <v>128</v>
      </c>
      <c r="J11" s="103">
        <v>3100000</v>
      </c>
      <c r="K11" s="103">
        <v>2818181.8181818179</v>
      </c>
      <c r="L11" s="103"/>
      <c r="M11" s="103"/>
      <c r="N11" s="103"/>
      <c r="O11" s="104"/>
      <c r="P11" s="103">
        <v>1300000</v>
      </c>
      <c r="Q11" s="103">
        <v>1181818.1818181816</v>
      </c>
      <c r="R11" s="105">
        <v>45050</v>
      </c>
      <c r="S11" s="104">
        <v>0</v>
      </c>
    </row>
    <row r="12" spans="1:19" x14ac:dyDescent="0.2">
      <c r="A12" s="100"/>
      <c r="B12" s="100">
        <v>689</v>
      </c>
      <c r="C12" s="100" t="s">
        <v>129</v>
      </c>
      <c r="D12" s="100" t="s">
        <v>117</v>
      </c>
      <c r="E12" s="102">
        <v>45017</v>
      </c>
      <c r="F12" s="102">
        <v>45057</v>
      </c>
      <c r="G12" s="103">
        <v>6670</v>
      </c>
      <c r="H12" s="103">
        <v>6063.6363636363631</v>
      </c>
      <c r="I12" s="103" t="s">
        <v>130</v>
      </c>
      <c r="J12" s="103">
        <v>40000</v>
      </c>
      <c r="K12" s="103">
        <v>36363.63636363636</v>
      </c>
      <c r="L12" s="103"/>
      <c r="M12" s="103"/>
      <c r="N12" s="103"/>
      <c r="O12" s="104"/>
      <c r="P12" s="103">
        <v>6670</v>
      </c>
      <c r="Q12" s="103">
        <v>6063.6363636363631</v>
      </c>
      <c r="R12" s="105">
        <v>45057</v>
      </c>
      <c r="S12" s="104">
        <v>0</v>
      </c>
    </row>
    <row r="13" spans="1:19" x14ac:dyDescent="0.2">
      <c r="A13" s="100"/>
      <c r="B13" s="100">
        <v>1077</v>
      </c>
      <c r="C13" s="100" t="s">
        <v>119</v>
      </c>
      <c r="D13" s="100" t="s">
        <v>117</v>
      </c>
      <c r="E13" s="102">
        <v>45017</v>
      </c>
      <c r="F13" s="102">
        <v>45057</v>
      </c>
      <c r="G13" s="103">
        <v>3000</v>
      </c>
      <c r="H13" s="103">
        <v>2727.272727272727</v>
      </c>
      <c r="I13" s="103" t="s">
        <v>131</v>
      </c>
      <c r="J13" s="103">
        <v>0</v>
      </c>
      <c r="K13" s="103">
        <v>0</v>
      </c>
      <c r="L13" s="103"/>
      <c r="M13" s="103"/>
      <c r="N13" s="103"/>
      <c r="O13" s="104"/>
      <c r="P13" s="103">
        <v>3000</v>
      </c>
      <c r="Q13" s="103">
        <v>2727.272727272727</v>
      </c>
      <c r="R13" s="105">
        <v>45057</v>
      </c>
      <c r="S13" s="104">
        <v>0</v>
      </c>
    </row>
    <row r="14" spans="1:19" x14ac:dyDescent="0.2">
      <c r="A14" s="100"/>
      <c r="B14" s="100">
        <v>132</v>
      </c>
      <c r="C14" s="100" t="s">
        <v>116</v>
      </c>
      <c r="D14" s="100" t="s">
        <v>117</v>
      </c>
      <c r="E14" s="102">
        <v>45017</v>
      </c>
      <c r="F14" s="102">
        <v>45057</v>
      </c>
      <c r="G14" s="103">
        <v>2400</v>
      </c>
      <c r="H14" s="103">
        <v>2181.8181818181815</v>
      </c>
      <c r="I14" s="103" t="s">
        <v>132</v>
      </c>
      <c r="J14" s="103">
        <v>0</v>
      </c>
      <c r="K14" s="103">
        <v>0</v>
      </c>
      <c r="L14" s="103"/>
      <c r="M14" s="103"/>
      <c r="N14" s="103"/>
      <c r="O14" s="104"/>
      <c r="P14" s="103">
        <v>2400</v>
      </c>
      <c r="Q14" s="103">
        <v>2181.8181818181815</v>
      </c>
      <c r="R14" s="105">
        <v>45057</v>
      </c>
      <c r="S14" s="104">
        <v>0</v>
      </c>
    </row>
    <row r="15" spans="1:19" x14ac:dyDescent="0.2">
      <c r="A15" s="100"/>
      <c r="B15" s="100">
        <v>179</v>
      </c>
      <c r="C15" s="100" t="s">
        <v>17</v>
      </c>
      <c r="D15" s="100" t="s">
        <v>121</v>
      </c>
      <c r="E15" s="102">
        <v>45037</v>
      </c>
      <c r="F15" s="102">
        <v>45075</v>
      </c>
      <c r="G15" s="108">
        <v>80000</v>
      </c>
      <c r="H15" s="108">
        <v>72727.272727272721</v>
      </c>
      <c r="I15" s="108" t="s">
        <v>133</v>
      </c>
      <c r="J15" s="108">
        <v>0</v>
      </c>
      <c r="K15" s="108">
        <v>0</v>
      </c>
      <c r="L15" s="108">
        <v>0</v>
      </c>
      <c r="M15" s="108">
        <v>0</v>
      </c>
      <c r="N15" s="108"/>
      <c r="O15" s="109"/>
      <c r="P15" s="108">
        <v>76000</v>
      </c>
      <c r="Q15" s="108">
        <v>69090.909090909088</v>
      </c>
      <c r="R15" s="110">
        <v>45075</v>
      </c>
      <c r="S15" s="104">
        <v>0.05</v>
      </c>
    </row>
    <row r="16" spans="1:19" x14ac:dyDescent="0.2">
      <c r="A16" s="100"/>
      <c r="B16" s="100"/>
      <c r="C16" s="158" t="s">
        <v>179</v>
      </c>
      <c r="D16" s="112" t="s">
        <v>177</v>
      </c>
      <c r="E16" s="102"/>
      <c r="F16" s="102"/>
      <c r="G16" s="108"/>
      <c r="H16" s="108"/>
      <c r="I16" s="108"/>
      <c r="J16" s="108"/>
      <c r="K16" s="108"/>
      <c r="L16" s="108"/>
      <c r="M16" s="108"/>
      <c r="N16" s="108"/>
      <c r="O16" s="109"/>
      <c r="P16" s="108"/>
      <c r="Q16" s="108"/>
      <c r="R16" s="110"/>
      <c r="S16" s="104"/>
    </row>
    <row r="17" spans="1:19" x14ac:dyDescent="0.2">
      <c r="A17" s="100">
        <v>6</v>
      </c>
      <c r="B17" s="100">
        <v>5853</v>
      </c>
      <c r="C17" s="100" t="s">
        <v>26</v>
      </c>
      <c r="D17" s="100" t="s">
        <v>121</v>
      </c>
      <c r="E17" s="102">
        <v>45039</v>
      </c>
      <c r="F17" s="102">
        <v>45077</v>
      </c>
      <c r="G17" s="108">
        <v>815000</v>
      </c>
      <c r="H17" s="108">
        <v>740909.09090909082</v>
      </c>
      <c r="I17" s="108" t="s">
        <v>134</v>
      </c>
      <c r="J17" s="108">
        <v>815000</v>
      </c>
      <c r="K17" s="108">
        <v>740909.09090909082</v>
      </c>
      <c r="L17" s="108">
        <v>0</v>
      </c>
      <c r="M17" s="108">
        <v>0</v>
      </c>
      <c r="N17" s="108"/>
      <c r="O17" s="109"/>
      <c r="P17" s="108">
        <v>774250</v>
      </c>
      <c r="Q17" s="108">
        <v>703863.63636363635</v>
      </c>
      <c r="R17" s="110">
        <v>45077</v>
      </c>
      <c r="S17" s="104">
        <v>0.05</v>
      </c>
    </row>
    <row r="18" spans="1:19" x14ac:dyDescent="0.2">
      <c r="A18" s="100"/>
      <c r="B18" s="100">
        <v>2111</v>
      </c>
      <c r="C18" s="100" t="s">
        <v>21</v>
      </c>
      <c r="D18" s="100" t="s">
        <v>121</v>
      </c>
      <c r="E18" s="102">
        <v>45040</v>
      </c>
      <c r="F18" s="102">
        <v>45078</v>
      </c>
      <c r="G18" s="108">
        <v>160000</v>
      </c>
      <c r="H18" s="108">
        <v>145454.54545454544</v>
      </c>
      <c r="I18" s="108" t="s">
        <v>135</v>
      </c>
      <c r="J18" s="108">
        <v>0</v>
      </c>
      <c r="K18" s="108">
        <v>0</v>
      </c>
      <c r="L18" s="108">
        <v>0</v>
      </c>
      <c r="M18" s="108">
        <v>0</v>
      </c>
      <c r="N18" s="108"/>
      <c r="O18" s="109"/>
      <c r="P18" s="108">
        <v>152000</v>
      </c>
      <c r="Q18" s="108">
        <v>138181.81818181818</v>
      </c>
      <c r="R18" s="110">
        <v>45078</v>
      </c>
      <c r="S18" s="104">
        <v>0.05</v>
      </c>
    </row>
    <row r="19" spans="1:19" x14ac:dyDescent="0.2">
      <c r="A19" s="100"/>
      <c r="B19" s="100">
        <v>342</v>
      </c>
      <c r="C19" s="100" t="s">
        <v>127</v>
      </c>
      <c r="D19" s="100" t="s">
        <v>117</v>
      </c>
      <c r="E19" s="102">
        <v>45041</v>
      </c>
      <c r="F19" s="102">
        <v>45079</v>
      </c>
      <c r="G19" s="103">
        <v>1550000</v>
      </c>
      <c r="H19" s="103">
        <v>1409090.9090909089</v>
      </c>
      <c r="I19" s="103" t="s">
        <v>136</v>
      </c>
      <c r="J19" s="103">
        <v>0</v>
      </c>
      <c r="K19" s="103"/>
      <c r="L19" s="103"/>
      <c r="M19" s="103"/>
      <c r="N19" s="103"/>
      <c r="O19" s="104"/>
      <c r="P19" s="103">
        <v>1550000</v>
      </c>
      <c r="Q19" s="103">
        <v>1409090.9090909089</v>
      </c>
      <c r="R19" s="105">
        <v>45079</v>
      </c>
      <c r="S19" s="104">
        <v>0</v>
      </c>
    </row>
    <row r="20" spans="1:19" x14ac:dyDescent="0.2">
      <c r="A20" s="100"/>
      <c r="B20" s="100"/>
      <c r="C20" s="152" t="s">
        <v>182</v>
      </c>
      <c r="D20" s="101" t="s">
        <v>178</v>
      </c>
      <c r="E20" s="102"/>
      <c r="F20" s="102"/>
      <c r="G20" s="103"/>
      <c r="H20" s="103"/>
      <c r="I20" s="103"/>
      <c r="J20" s="103"/>
      <c r="K20" s="103"/>
      <c r="L20" s="103"/>
      <c r="M20" s="103"/>
      <c r="N20" s="103"/>
      <c r="O20" s="104"/>
      <c r="P20" s="103"/>
      <c r="Q20" s="103"/>
      <c r="R20" s="105"/>
      <c r="S20" s="104"/>
    </row>
    <row r="21" spans="1:19" x14ac:dyDescent="0.2">
      <c r="A21" s="100"/>
      <c r="B21" s="100">
        <v>55</v>
      </c>
      <c r="C21" s="100" t="s">
        <v>28</v>
      </c>
      <c r="D21" s="100" t="s">
        <v>121</v>
      </c>
      <c r="E21" s="102">
        <v>45042</v>
      </c>
      <c r="F21" s="102">
        <v>45077</v>
      </c>
      <c r="G21" s="108">
        <v>125000</v>
      </c>
      <c r="H21" s="108">
        <v>113636.36363636363</v>
      </c>
      <c r="I21" s="108" t="s">
        <v>123</v>
      </c>
      <c r="J21" s="108">
        <v>250000</v>
      </c>
      <c r="K21" s="108">
        <v>227272.72727272726</v>
      </c>
      <c r="L21" s="108">
        <v>0</v>
      </c>
      <c r="M21" s="108">
        <v>0</v>
      </c>
      <c r="N21" s="108"/>
      <c r="O21" s="109"/>
      <c r="P21" s="108">
        <v>118750</v>
      </c>
      <c r="Q21" s="108">
        <v>107954.54545454544</v>
      </c>
      <c r="R21" s="110">
        <v>45077</v>
      </c>
      <c r="S21" s="104">
        <v>0.05</v>
      </c>
    </row>
    <row r="22" spans="1:19" x14ac:dyDescent="0.2">
      <c r="A22" s="100"/>
      <c r="B22" s="100">
        <v>731</v>
      </c>
      <c r="C22" s="100" t="s">
        <v>129</v>
      </c>
      <c r="D22" s="100" t="s">
        <v>117</v>
      </c>
      <c r="E22" s="102">
        <v>45048</v>
      </c>
      <c r="F22" s="102">
        <v>45082</v>
      </c>
      <c r="G22" s="103">
        <v>6666</v>
      </c>
      <c r="H22" s="103">
        <v>6059.9999999999991</v>
      </c>
      <c r="I22" s="103" t="s">
        <v>137</v>
      </c>
      <c r="J22" s="103">
        <v>0</v>
      </c>
      <c r="K22" s="103">
        <v>0</v>
      </c>
      <c r="L22" s="103"/>
      <c r="M22" s="103"/>
      <c r="N22" s="103"/>
      <c r="O22" s="104"/>
      <c r="P22" s="103">
        <v>6666</v>
      </c>
      <c r="Q22" s="103">
        <v>6059.9999999999991</v>
      </c>
      <c r="R22" s="105">
        <v>45082</v>
      </c>
      <c r="S22" s="104">
        <v>0</v>
      </c>
    </row>
    <row r="23" spans="1:19" x14ac:dyDescent="0.2">
      <c r="A23" s="100"/>
      <c r="B23" s="100">
        <v>1099</v>
      </c>
      <c r="C23" s="100" t="s">
        <v>119</v>
      </c>
      <c r="D23" s="100" t="s">
        <v>117</v>
      </c>
      <c r="E23" s="102">
        <v>45048</v>
      </c>
      <c r="F23" s="102">
        <v>45082</v>
      </c>
      <c r="G23" s="103">
        <v>3000</v>
      </c>
      <c r="H23" s="103">
        <v>2727.272727272727</v>
      </c>
      <c r="I23" s="103" t="s">
        <v>138</v>
      </c>
      <c r="J23" s="103">
        <v>0</v>
      </c>
      <c r="K23" s="103">
        <v>0</v>
      </c>
      <c r="L23" s="103"/>
      <c r="M23" s="103"/>
      <c r="N23" s="103"/>
      <c r="O23" s="104"/>
      <c r="P23" s="103">
        <v>3000</v>
      </c>
      <c r="Q23" s="103">
        <v>2727.272727272727</v>
      </c>
      <c r="R23" s="105">
        <v>45082</v>
      </c>
      <c r="S23" s="104">
        <v>0</v>
      </c>
    </row>
    <row r="24" spans="1:19" x14ac:dyDescent="0.2">
      <c r="A24" s="100"/>
      <c r="B24" s="100">
        <v>158</v>
      </c>
      <c r="C24" s="100" t="s">
        <v>116</v>
      </c>
      <c r="D24" s="100" t="s">
        <v>117</v>
      </c>
      <c r="E24" s="102">
        <v>45048</v>
      </c>
      <c r="F24" s="102">
        <v>45082</v>
      </c>
      <c r="G24" s="103">
        <v>2400</v>
      </c>
      <c r="H24" s="103">
        <v>2181.8181818181815</v>
      </c>
      <c r="I24" s="103" t="s">
        <v>139</v>
      </c>
      <c r="J24" s="103">
        <v>0</v>
      </c>
      <c r="K24" s="103">
        <v>0</v>
      </c>
      <c r="L24" s="103"/>
      <c r="M24" s="103"/>
      <c r="N24" s="103"/>
      <c r="O24" s="104"/>
      <c r="P24" s="103">
        <v>2400</v>
      </c>
      <c r="Q24" s="103">
        <v>2181.8181818181815</v>
      </c>
      <c r="R24" s="105">
        <v>45082</v>
      </c>
      <c r="S24" s="104">
        <v>0</v>
      </c>
    </row>
    <row r="25" spans="1:19" x14ac:dyDescent="0.2">
      <c r="A25" s="100"/>
      <c r="B25" s="100">
        <v>431</v>
      </c>
      <c r="C25" s="100" t="s">
        <v>32</v>
      </c>
      <c r="D25" s="100" t="s">
        <v>121</v>
      </c>
      <c r="E25" s="102">
        <v>45066</v>
      </c>
      <c r="F25" s="102">
        <v>45103</v>
      </c>
      <c r="G25" s="108">
        <v>290000</v>
      </c>
      <c r="H25" s="108">
        <v>263636.36363636359</v>
      </c>
      <c r="I25" s="108" t="s">
        <v>140</v>
      </c>
      <c r="J25" s="108">
        <v>290000</v>
      </c>
      <c r="K25" s="108">
        <v>263636.36363636359</v>
      </c>
      <c r="L25" s="108">
        <v>0</v>
      </c>
      <c r="M25" s="108">
        <v>0</v>
      </c>
      <c r="N25" s="108"/>
      <c r="O25" s="109"/>
      <c r="P25" s="108">
        <v>275500</v>
      </c>
      <c r="Q25" s="108">
        <v>250454.54545454544</v>
      </c>
      <c r="R25" s="110">
        <v>45103</v>
      </c>
      <c r="S25" s="104">
        <v>0.05</v>
      </c>
    </row>
    <row r="26" spans="1:19" x14ac:dyDescent="0.2">
      <c r="A26" s="100"/>
      <c r="B26" s="100">
        <v>67</v>
      </c>
      <c r="C26" s="100" t="s">
        <v>141</v>
      </c>
      <c r="D26" s="100" t="s">
        <v>117</v>
      </c>
      <c r="E26" s="102">
        <v>45066</v>
      </c>
      <c r="F26" s="102">
        <v>45103</v>
      </c>
      <c r="G26" s="103">
        <v>34000</v>
      </c>
      <c r="H26" s="103">
        <v>30909.090909090908</v>
      </c>
      <c r="I26" s="103" t="s">
        <v>142</v>
      </c>
      <c r="J26" s="103">
        <v>34000</v>
      </c>
      <c r="K26" s="103">
        <v>30909.090909090908</v>
      </c>
      <c r="L26" s="103"/>
      <c r="M26" s="103"/>
      <c r="N26" s="103"/>
      <c r="O26" s="104"/>
      <c r="P26" s="103">
        <v>34000</v>
      </c>
      <c r="Q26" s="103">
        <v>30909.090909090908</v>
      </c>
      <c r="R26" s="105">
        <v>45103</v>
      </c>
      <c r="S26" s="104">
        <v>0</v>
      </c>
    </row>
    <row r="27" spans="1:19" x14ac:dyDescent="0.2">
      <c r="A27" s="100"/>
      <c r="B27" s="100">
        <v>82</v>
      </c>
      <c r="C27" s="100" t="s">
        <v>23</v>
      </c>
      <c r="D27" s="100" t="s">
        <v>121</v>
      </c>
      <c r="E27" s="102">
        <v>45069</v>
      </c>
      <c r="F27" s="102">
        <v>45100</v>
      </c>
      <c r="G27" s="108">
        <v>102000</v>
      </c>
      <c r="H27" s="108">
        <v>92727.272727272721</v>
      </c>
      <c r="I27" s="108" t="s">
        <v>143</v>
      </c>
      <c r="J27" s="108">
        <v>0</v>
      </c>
      <c r="K27" s="108">
        <v>0</v>
      </c>
      <c r="L27" s="108">
        <v>0</v>
      </c>
      <c r="M27" s="108">
        <v>0</v>
      </c>
      <c r="N27" s="108"/>
      <c r="O27" s="109"/>
      <c r="P27" s="108">
        <v>96900</v>
      </c>
      <c r="Q27" s="108">
        <v>88090.909090909088</v>
      </c>
      <c r="R27" s="110">
        <v>45100</v>
      </c>
      <c r="S27" s="104">
        <v>0.05</v>
      </c>
    </row>
    <row r="28" spans="1:19" x14ac:dyDescent="0.2">
      <c r="A28" s="100"/>
      <c r="B28" s="100"/>
      <c r="C28" s="152" t="s">
        <v>183</v>
      </c>
      <c r="D28" s="101" t="s">
        <v>178</v>
      </c>
      <c r="E28" s="102"/>
      <c r="F28" s="102"/>
      <c r="G28" s="108"/>
      <c r="H28" s="108"/>
      <c r="I28" s="108"/>
      <c r="J28" s="108"/>
      <c r="K28" s="108"/>
      <c r="L28" s="108"/>
      <c r="M28" s="108"/>
      <c r="N28" s="108"/>
      <c r="O28" s="109"/>
      <c r="P28" s="108"/>
      <c r="Q28" s="108"/>
      <c r="R28" s="110"/>
      <c r="S28" s="104"/>
    </row>
    <row r="29" spans="1:19" x14ac:dyDescent="0.2">
      <c r="A29" s="100"/>
      <c r="B29" s="100">
        <v>2020</v>
      </c>
      <c r="C29" s="100" t="s">
        <v>34</v>
      </c>
      <c r="D29" s="100" t="s">
        <v>121</v>
      </c>
      <c r="E29" s="102">
        <v>45071</v>
      </c>
      <c r="F29" s="102">
        <v>45104</v>
      </c>
      <c r="G29" s="108">
        <v>54000</v>
      </c>
      <c r="H29" s="108">
        <v>49090.909090909088</v>
      </c>
      <c r="I29" s="108" t="s">
        <v>144</v>
      </c>
      <c r="J29" s="108">
        <v>54000</v>
      </c>
      <c r="K29" s="108">
        <v>49090.909090909088</v>
      </c>
      <c r="L29" s="108">
        <v>0</v>
      </c>
      <c r="M29" s="108">
        <v>0</v>
      </c>
      <c r="N29" s="108"/>
      <c r="O29" s="109"/>
      <c r="P29" s="108">
        <v>51300</v>
      </c>
      <c r="Q29" s="108">
        <v>46636.363636363632</v>
      </c>
      <c r="R29" s="110">
        <v>45104</v>
      </c>
      <c r="S29" s="104">
        <v>0.05</v>
      </c>
    </row>
    <row r="30" spans="1:19" x14ac:dyDescent="0.2">
      <c r="A30" s="100"/>
      <c r="B30" s="100">
        <v>800</v>
      </c>
      <c r="C30" s="100" t="s">
        <v>129</v>
      </c>
      <c r="D30" s="100" t="s">
        <v>117</v>
      </c>
      <c r="E30" s="102">
        <v>45078</v>
      </c>
      <c r="F30" s="102">
        <v>45112</v>
      </c>
      <c r="G30" s="103">
        <v>6666</v>
      </c>
      <c r="H30" s="103">
        <v>6059.9999999999991</v>
      </c>
      <c r="I30" s="103" t="s">
        <v>145</v>
      </c>
      <c r="J30" s="103">
        <v>0</v>
      </c>
      <c r="K30" s="103">
        <v>0</v>
      </c>
      <c r="L30" s="103"/>
      <c r="M30" s="103"/>
      <c r="N30" s="103"/>
      <c r="O30" s="104"/>
      <c r="P30" s="103">
        <v>6666</v>
      </c>
      <c r="Q30" s="103">
        <v>6059.9999999999991</v>
      </c>
      <c r="R30" s="105">
        <v>45112</v>
      </c>
      <c r="S30" s="104">
        <v>0</v>
      </c>
    </row>
    <row r="31" spans="1:19" x14ac:dyDescent="0.2">
      <c r="A31" s="100"/>
      <c r="B31" s="100">
        <v>1131</v>
      </c>
      <c r="C31" s="100" t="s">
        <v>119</v>
      </c>
      <c r="D31" s="100" t="s">
        <v>117</v>
      </c>
      <c r="E31" s="102">
        <v>45078</v>
      </c>
      <c r="F31" s="102">
        <v>45112</v>
      </c>
      <c r="G31" s="103">
        <v>3000</v>
      </c>
      <c r="H31" s="103">
        <v>2727.272727272727</v>
      </c>
      <c r="I31" s="103" t="s">
        <v>146</v>
      </c>
      <c r="J31" s="103">
        <v>0</v>
      </c>
      <c r="K31" s="103">
        <v>0</v>
      </c>
      <c r="L31" s="103"/>
      <c r="M31" s="103"/>
      <c r="N31" s="103"/>
      <c r="O31" s="104"/>
      <c r="P31" s="103">
        <v>3000</v>
      </c>
      <c r="Q31" s="103">
        <v>2727.272727272727</v>
      </c>
      <c r="R31" s="105">
        <v>45112</v>
      </c>
      <c r="S31" s="104">
        <v>0</v>
      </c>
    </row>
    <row r="32" spans="1:19" x14ac:dyDescent="0.2">
      <c r="A32" s="100"/>
      <c r="B32" s="100">
        <v>166</v>
      </c>
      <c r="C32" s="100" t="s">
        <v>116</v>
      </c>
      <c r="D32" s="100" t="s">
        <v>117</v>
      </c>
      <c r="E32" s="102">
        <v>45078</v>
      </c>
      <c r="F32" s="102">
        <v>45112</v>
      </c>
      <c r="G32" s="103">
        <v>2400</v>
      </c>
      <c r="H32" s="103">
        <v>2181.8181818181815</v>
      </c>
      <c r="I32" s="103" t="s">
        <v>147</v>
      </c>
      <c r="J32" s="103">
        <v>0</v>
      </c>
      <c r="K32" s="103">
        <v>0</v>
      </c>
      <c r="L32" s="103"/>
      <c r="M32" s="103"/>
      <c r="N32" s="103"/>
      <c r="O32" s="104"/>
      <c r="P32" s="103">
        <v>2400</v>
      </c>
      <c r="Q32" s="103">
        <v>2181.8181818181815</v>
      </c>
      <c r="R32" s="105">
        <v>45112</v>
      </c>
      <c r="S32" s="104">
        <v>0</v>
      </c>
    </row>
    <row r="33" spans="1:19" x14ac:dyDescent="0.2">
      <c r="A33" s="100"/>
      <c r="B33" s="100"/>
      <c r="C33" s="106" t="s">
        <v>180</v>
      </c>
      <c r="D33" s="107" t="s">
        <v>30</v>
      </c>
      <c r="E33" s="102"/>
      <c r="F33" s="102"/>
      <c r="G33" s="103"/>
      <c r="H33" s="103"/>
      <c r="I33" s="103"/>
      <c r="J33" s="103"/>
      <c r="K33" s="103"/>
      <c r="L33" s="103"/>
      <c r="M33" s="103"/>
      <c r="N33" s="103"/>
      <c r="O33" s="104"/>
      <c r="P33" s="103"/>
      <c r="Q33" s="103"/>
      <c r="R33" s="105"/>
      <c r="S33" s="104"/>
    </row>
    <row r="34" spans="1:19" x14ac:dyDescent="0.2">
      <c r="A34" s="100"/>
      <c r="B34" s="100">
        <v>66</v>
      </c>
      <c r="C34" s="100" t="s">
        <v>36</v>
      </c>
      <c r="D34" s="100" t="s">
        <v>121</v>
      </c>
      <c r="E34" s="102">
        <v>45097</v>
      </c>
      <c r="F34" s="102">
        <v>45131</v>
      </c>
      <c r="G34" s="108">
        <v>187000</v>
      </c>
      <c r="H34" s="108">
        <v>170000</v>
      </c>
      <c r="I34" s="108" t="s">
        <v>148</v>
      </c>
      <c r="J34" s="108">
        <v>187000</v>
      </c>
      <c r="K34" s="108">
        <v>170000</v>
      </c>
      <c r="L34" s="108">
        <v>0</v>
      </c>
      <c r="M34" s="108">
        <v>0</v>
      </c>
      <c r="N34" s="108"/>
      <c r="O34" s="109"/>
      <c r="P34" s="108">
        <v>177650</v>
      </c>
      <c r="Q34" s="108">
        <v>161500</v>
      </c>
      <c r="R34" s="110">
        <v>45131</v>
      </c>
      <c r="S34" s="104">
        <v>0.05</v>
      </c>
    </row>
    <row r="35" spans="1:19" x14ac:dyDescent="0.2">
      <c r="A35" s="100"/>
      <c r="B35" s="100">
        <v>187</v>
      </c>
      <c r="C35" s="100" t="s">
        <v>17</v>
      </c>
      <c r="D35" s="100" t="s">
        <v>121</v>
      </c>
      <c r="E35" s="102">
        <v>45098</v>
      </c>
      <c r="F35" s="102">
        <v>45102</v>
      </c>
      <c r="G35" s="108">
        <v>370000</v>
      </c>
      <c r="H35" s="108">
        <v>336363.63636363635</v>
      </c>
      <c r="I35" s="108" t="s">
        <v>149</v>
      </c>
      <c r="J35" s="108">
        <v>0</v>
      </c>
      <c r="K35" s="108">
        <v>0</v>
      </c>
      <c r="L35" s="108">
        <v>0</v>
      </c>
      <c r="M35" s="108">
        <v>0</v>
      </c>
      <c r="N35" s="108"/>
      <c r="O35" s="109"/>
      <c r="P35" s="108">
        <v>351500</v>
      </c>
      <c r="Q35" s="108">
        <v>319545.45454545453</v>
      </c>
      <c r="R35" s="110">
        <v>45102</v>
      </c>
      <c r="S35" s="104">
        <v>0.05</v>
      </c>
    </row>
    <row r="36" spans="1:19" x14ac:dyDescent="0.2">
      <c r="A36" s="100"/>
      <c r="B36" s="100"/>
      <c r="C36" s="158" t="s">
        <v>179</v>
      </c>
      <c r="D36" s="112" t="s">
        <v>177</v>
      </c>
      <c r="E36" s="102"/>
      <c r="F36" s="102"/>
      <c r="G36" s="108"/>
      <c r="H36" s="108"/>
      <c r="I36" s="108"/>
      <c r="J36" s="108"/>
      <c r="K36" s="108"/>
      <c r="L36" s="108"/>
      <c r="M36" s="108"/>
      <c r="N36" s="108"/>
      <c r="O36" s="109"/>
      <c r="P36" s="108"/>
      <c r="Q36" s="108"/>
      <c r="R36" s="110"/>
      <c r="S36" s="104"/>
    </row>
    <row r="37" spans="1:19" x14ac:dyDescent="0.2">
      <c r="A37" s="100"/>
      <c r="B37" s="100">
        <v>189</v>
      </c>
      <c r="C37" s="100" t="s">
        <v>19</v>
      </c>
      <c r="D37" s="100" t="s">
        <v>121</v>
      </c>
      <c r="E37" s="102">
        <v>45099</v>
      </c>
      <c r="F37" s="102">
        <v>45103</v>
      </c>
      <c r="G37" s="108">
        <v>900000</v>
      </c>
      <c r="H37" s="108">
        <v>818181.81818181812</v>
      </c>
      <c r="I37" s="108" t="s">
        <v>150</v>
      </c>
      <c r="J37" s="108">
        <v>0</v>
      </c>
      <c r="K37" s="108">
        <v>0</v>
      </c>
      <c r="L37" s="108">
        <v>0</v>
      </c>
      <c r="M37" s="108">
        <v>0</v>
      </c>
      <c r="N37" s="108"/>
      <c r="O37" s="109"/>
      <c r="P37" s="108">
        <v>855000</v>
      </c>
      <c r="Q37" s="108">
        <v>777272.72727272718</v>
      </c>
      <c r="R37" s="110">
        <v>45103</v>
      </c>
      <c r="S37" s="104">
        <v>0.05</v>
      </c>
    </row>
    <row r="38" spans="1:19" x14ac:dyDescent="0.2">
      <c r="A38" s="100">
        <v>4.0999999999999996</v>
      </c>
      <c r="B38" s="100">
        <v>107</v>
      </c>
      <c r="C38" s="100" t="s">
        <v>23</v>
      </c>
      <c r="D38" s="100" t="s">
        <v>121</v>
      </c>
      <c r="E38" s="102">
        <v>45100</v>
      </c>
      <c r="F38" s="102">
        <v>45135</v>
      </c>
      <c r="G38" s="108">
        <v>8000</v>
      </c>
      <c r="H38" s="108">
        <v>7272.7272727272721</v>
      </c>
      <c r="I38" s="108" t="s">
        <v>151</v>
      </c>
      <c r="J38" s="108">
        <v>0</v>
      </c>
      <c r="K38" s="108">
        <v>0</v>
      </c>
      <c r="L38" s="108">
        <v>0</v>
      </c>
      <c r="M38" s="108">
        <v>0</v>
      </c>
      <c r="N38" s="108"/>
      <c r="O38" s="109"/>
      <c r="P38" s="108">
        <v>7600</v>
      </c>
      <c r="Q38" s="108">
        <v>6909.0909090909081</v>
      </c>
      <c r="R38" s="110">
        <v>45104</v>
      </c>
      <c r="S38" s="104">
        <v>0.05</v>
      </c>
    </row>
    <row r="39" spans="1:19" x14ac:dyDescent="0.2">
      <c r="A39" s="100"/>
      <c r="B39" s="100"/>
      <c r="C39" s="152" t="s">
        <v>184</v>
      </c>
      <c r="D39" s="101" t="s">
        <v>178</v>
      </c>
      <c r="E39" s="102"/>
      <c r="F39" s="102"/>
      <c r="G39" s="108"/>
      <c r="H39" s="108"/>
      <c r="I39" s="108"/>
      <c r="J39" s="108"/>
      <c r="K39" s="108"/>
      <c r="L39" s="108"/>
      <c r="M39" s="108"/>
      <c r="N39" s="108"/>
      <c r="O39" s="109"/>
      <c r="P39" s="108"/>
      <c r="Q39" s="108"/>
      <c r="R39" s="110"/>
      <c r="S39" s="104"/>
    </row>
    <row r="40" spans="1:19" x14ac:dyDescent="0.2">
      <c r="A40" s="100"/>
      <c r="B40" s="100">
        <v>67</v>
      </c>
      <c r="C40" s="100" t="s">
        <v>28</v>
      </c>
      <c r="D40" s="100" t="s">
        <v>121</v>
      </c>
      <c r="E40" s="102">
        <v>45103</v>
      </c>
      <c r="F40" s="102">
        <v>45138</v>
      </c>
      <c r="G40" s="103">
        <v>125000</v>
      </c>
      <c r="H40" s="103">
        <v>113636.36363636363</v>
      </c>
      <c r="I40" s="103" t="s">
        <v>152</v>
      </c>
      <c r="J40" s="103">
        <v>0</v>
      </c>
      <c r="K40" s="103">
        <v>0</v>
      </c>
      <c r="L40" s="103">
        <v>0</v>
      </c>
      <c r="M40" s="103">
        <v>0</v>
      </c>
      <c r="N40" s="103"/>
      <c r="O40" s="104"/>
      <c r="P40" s="103">
        <v>118750</v>
      </c>
      <c r="Q40" s="103">
        <v>107954.54545454544</v>
      </c>
      <c r="R40" s="105">
        <v>45138</v>
      </c>
      <c r="S40" s="104">
        <v>0.05</v>
      </c>
    </row>
    <row r="41" spans="1:19" x14ac:dyDescent="0.2">
      <c r="A41" s="100"/>
      <c r="B41" s="100">
        <v>900</v>
      </c>
      <c r="C41" s="100" t="s">
        <v>38</v>
      </c>
      <c r="D41" s="100" t="s">
        <v>121</v>
      </c>
      <c r="E41" s="102">
        <v>45105</v>
      </c>
      <c r="F41" s="102">
        <v>45140</v>
      </c>
      <c r="G41" s="103">
        <v>86000</v>
      </c>
      <c r="H41" s="103">
        <v>78181.818181818177</v>
      </c>
      <c r="I41" s="103" t="s">
        <v>153</v>
      </c>
      <c r="J41" s="103">
        <v>86000</v>
      </c>
      <c r="K41" s="103">
        <v>78181.818181818177</v>
      </c>
      <c r="L41" s="103">
        <v>0</v>
      </c>
      <c r="M41" s="103">
        <v>0</v>
      </c>
      <c r="N41" s="103"/>
      <c r="O41" s="104"/>
      <c r="P41" s="103">
        <v>81700</v>
      </c>
      <c r="Q41" s="103">
        <v>74272.727272727265</v>
      </c>
      <c r="R41" s="105">
        <v>45140</v>
      </c>
      <c r="S41" s="104">
        <v>0.05</v>
      </c>
    </row>
    <row r="42" spans="1:19" x14ac:dyDescent="0.2">
      <c r="A42" s="100"/>
      <c r="B42" s="100">
        <v>875</v>
      </c>
      <c r="C42" s="100" t="s">
        <v>129</v>
      </c>
      <c r="D42" s="100" t="s">
        <v>117</v>
      </c>
      <c r="E42" s="102">
        <v>45110</v>
      </c>
      <c r="F42" s="102">
        <v>45142</v>
      </c>
      <c r="G42" s="103">
        <v>6666</v>
      </c>
      <c r="H42" s="103">
        <v>6059.9999999999991</v>
      </c>
      <c r="I42" s="103" t="s">
        <v>154</v>
      </c>
      <c r="J42" s="103">
        <v>0</v>
      </c>
      <c r="K42" s="103">
        <v>0</v>
      </c>
      <c r="L42" s="103"/>
      <c r="M42" s="103"/>
      <c r="N42" s="103"/>
      <c r="O42" s="104"/>
      <c r="P42" s="103">
        <v>6666</v>
      </c>
      <c r="Q42" s="103">
        <v>6059.9999999999991</v>
      </c>
      <c r="R42" s="105">
        <v>45142</v>
      </c>
      <c r="S42" s="104">
        <v>0</v>
      </c>
    </row>
    <row r="43" spans="1:19" x14ac:dyDescent="0.2">
      <c r="A43" s="100"/>
      <c r="B43" s="100">
        <v>1198</v>
      </c>
      <c r="C43" s="100" t="s">
        <v>119</v>
      </c>
      <c r="D43" s="100" t="s">
        <v>117</v>
      </c>
      <c r="E43" s="102">
        <v>45110</v>
      </c>
      <c r="F43" s="102">
        <v>45142</v>
      </c>
      <c r="G43" s="103">
        <v>3000</v>
      </c>
      <c r="H43" s="103">
        <v>2727.272727272727</v>
      </c>
      <c r="I43" s="103" t="s">
        <v>155</v>
      </c>
      <c r="J43" s="103">
        <v>0</v>
      </c>
      <c r="K43" s="103">
        <v>0</v>
      </c>
      <c r="L43" s="103"/>
      <c r="M43" s="103"/>
      <c r="N43" s="103"/>
      <c r="O43" s="104"/>
      <c r="P43" s="103">
        <v>3000</v>
      </c>
      <c r="Q43" s="103">
        <v>2727.272727272727</v>
      </c>
      <c r="R43" s="105">
        <v>45142</v>
      </c>
      <c r="S43" s="104">
        <v>0</v>
      </c>
    </row>
    <row r="44" spans="1:19" x14ac:dyDescent="0.2">
      <c r="A44" s="100"/>
      <c r="B44" s="100">
        <v>179</v>
      </c>
      <c r="C44" s="100" t="s">
        <v>116</v>
      </c>
      <c r="D44" s="100" t="s">
        <v>117</v>
      </c>
      <c r="E44" s="102">
        <v>45110</v>
      </c>
      <c r="F44" s="102">
        <v>45142</v>
      </c>
      <c r="G44" s="103">
        <v>2400</v>
      </c>
      <c r="H44" s="103">
        <v>2181.8181818181815</v>
      </c>
      <c r="I44" s="103" t="s">
        <v>156</v>
      </c>
      <c r="J44" s="103">
        <v>0</v>
      </c>
      <c r="K44" s="103">
        <v>0</v>
      </c>
      <c r="L44" s="103"/>
      <c r="M44" s="103"/>
      <c r="N44" s="103"/>
      <c r="O44" s="104"/>
      <c r="P44" s="103">
        <v>2400</v>
      </c>
      <c r="Q44" s="103">
        <v>2181.8181818181815</v>
      </c>
      <c r="R44" s="105">
        <v>45142</v>
      </c>
      <c r="S44" s="104">
        <v>0</v>
      </c>
    </row>
    <row r="45" spans="1:19" x14ac:dyDescent="0.2">
      <c r="A45" s="100"/>
      <c r="B45" s="100">
        <v>2131</v>
      </c>
      <c r="C45" s="100" t="s">
        <v>21</v>
      </c>
      <c r="D45" s="100" t="s">
        <v>121</v>
      </c>
      <c r="E45" s="102">
        <v>45129</v>
      </c>
      <c r="F45" s="102">
        <v>45164</v>
      </c>
      <c r="G45" s="103">
        <v>130000</v>
      </c>
      <c r="H45" s="103">
        <v>118181.81818181818</v>
      </c>
      <c r="I45" s="103" t="s">
        <v>157</v>
      </c>
      <c r="J45" s="103">
        <v>0</v>
      </c>
      <c r="K45" s="103">
        <v>0</v>
      </c>
      <c r="L45" s="103">
        <v>0</v>
      </c>
      <c r="M45" s="103">
        <v>0</v>
      </c>
      <c r="N45" s="103"/>
      <c r="O45" s="104"/>
      <c r="P45" s="103">
        <v>123500</v>
      </c>
      <c r="Q45" s="103">
        <v>112272.72727272726</v>
      </c>
      <c r="R45" s="105">
        <v>45164</v>
      </c>
      <c r="S45" s="104">
        <v>0.05</v>
      </c>
    </row>
    <row r="46" spans="1:19" x14ac:dyDescent="0.2">
      <c r="A46" s="100">
        <v>4.2</v>
      </c>
      <c r="B46" s="100">
        <v>108</v>
      </c>
      <c r="C46" s="100" t="s">
        <v>23</v>
      </c>
      <c r="D46" s="100" t="s">
        <v>121</v>
      </c>
      <c r="E46" s="102">
        <v>45130</v>
      </c>
      <c r="F46" s="102">
        <v>45165</v>
      </c>
      <c r="G46" s="103">
        <v>90000</v>
      </c>
      <c r="H46" s="103">
        <v>81818.181818181809</v>
      </c>
      <c r="I46" s="103" t="s">
        <v>158</v>
      </c>
      <c r="J46" s="103">
        <v>0</v>
      </c>
      <c r="K46" s="103">
        <v>0</v>
      </c>
      <c r="L46" s="103"/>
      <c r="M46" s="103"/>
      <c r="N46" s="103" t="s">
        <v>185</v>
      </c>
      <c r="O46" s="104"/>
      <c r="P46" s="103">
        <v>85500</v>
      </c>
      <c r="Q46" s="103">
        <v>77727.272727272721</v>
      </c>
      <c r="R46" s="105">
        <v>45165</v>
      </c>
      <c r="S46" s="104">
        <v>0.05</v>
      </c>
    </row>
    <row r="47" spans="1:19" x14ac:dyDescent="0.2">
      <c r="A47" s="100"/>
      <c r="B47" s="100"/>
      <c r="C47" s="152" t="s">
        <v>186</v>
      </c>
      <c r="D47" s="101" t="s">
        <v>178</v>
      </c>
      <c r="E47" s="102"/>
      <c r="F47" s="102"/>
      <c r="G47" s="103"/>
      <c r="H47" s="103"/>
      <c r="I47" s="103"/>
      <c r="J47" s="103"/>
      <c r="K47" s="103"/>
      <c r="L47" s="103"/>
      <c r="M47" s="103"/>
      <c r="N47" s="103"/>
      <c r="O47" s="104"/>
      <c r="P47" s="103"/>
      <c r="Q47" s="103"/>
      <c r="R47" s="105"/>
      <c r="S47" s="104"/>
    </row>
    <row r="48" spans="1:19" x14ac:dyDescent="0.2">
      <c r="A48" s="100"/>
      <c r="B48" s="100">
        <v>341</v>
      </c>
      <c r="C48" s="100" t="s">
        <v>41</v>
      </c>
      <c r="D48" s="100" t="s">
        <v>121</v>
      </c>
      <c r="E48" s="102">
        <v>45132</v>
      </c>
      <c r="F48" s="102">
        <v>45169</v>
      </c>
      <c r="G48" s="103">
        <v>72000</v>
      </c>
      <c r="H48" s="103">
        <v>65454.545454545449</v>
      </c>
      <c r="I48" s="103" t="s">
        <v>159</v>
      </c>
      <c r="J48" s="103">
        <v>144000</v>
      </c>
      <c r="K48" s="103">
        <v>130909.0909090909</v>
      </c>
      <c r="L48" s="103">
        <v>0</v>
      </c>
      <c r="M48" s="103">
        <v>0</v>
      </c>
      <c r="N48" s="103"/>
      <c r="O48" s="104"/>
      <c r="P48" s="103">
        <v>68400</v>
      </c>
      <c r="Q48" s="103">
        <v>62181.818181818177</v>
      </c>
      <c r="R48" s="105">
        <v>45169</v>
      </c>
      <c r="S48" s="104">
        <v>0.05</v>
      </c>
    </row>
    <row r="49" spans="1:19" x14ac:dyDescent="0.2">
      <c r="A49" s="100"/>
      <c r="B49" s="100">
        <v>422</v>
      </c>
      <c r="C49" s="100" t="s">
        <v>127</v>
      </c>
      <c r="D49" s="100" t="s">
        <v>117</v>
      </c>
      <c r="E49" s="102">
        <v>45132</v>
      </c>
      <c r="F49" s="102">
        <v>45167</v>
      </c>
      <c r="G49" s="103">
        <v>250000</v>
      </c>
      <c r="H49" s="103">
        <v>227272.72727272726</v>
      </c>
      <c r="I49" s="103" t="s">
        <v>160</v>
      </c>
      <c r="J49" s="103">
        <v>0</v>
      </c>
      <c r="K49" s="103">
        <v>0</v>
      </c>
      <c r="L49" s="103"/>
      <c r="M49" s="103"/>
      <c r="N49" s="103"/>
      <c r="O49" s="104"/>
      <c r="P49" s="103">
        <v>250000</v>
      </c>
      <c r="Q49" s="103">
        <v>227272.72727272726</v>
      </c>
      <c r="R49" s="105">
        <v>45167</v>
      </c>
      <c r="S49" s="104">
        <v>0</v>
      </c>
    </row>
    <row r="50" spans="1:19" x14ac:dyDescent="0.2">
      <c r="A50" s="100"/>
      <c r="B50" s="100">
        <v>952</v>
      </c>
      <c r="C50" s="100" t="s">
        <v>129</v>
      </c>
      <c r="D50" s="100" t="s">
        <v>117</v>
      </c>
      <c r="E50" s="102">
        <v>45139</v>
      </c>
      <c r="F50" s="102">
        <v>45174</v>
      </c>
      <c r="G50" s="103">
        <v>6666</v>
      </c>
      <c r="H50" s="103">
        <v>6059.9999999999991</v>
      </c>
      <c r="I50" s="103" t="s">
        <v>161</v>
      </c>
      <c r="J50" s="103">
        <v>0</v>
      </c>
      <c r="K50" s="103">
        <v>0</v>
      </c>
      <c r="L50" s="103"/>
      <c r="M50" s="103"/>
      <c r="N50" s="103"/>
      <c r="O50" s="104"/>
      <c r="P50" s="103">
        <v>6666</v>
      </c>
      <c r="Q50" s="103">
        <v>6059.9999999999991</v>
      </c>
      <c r="R50" s="105">
        <v>45174</v>
      </c>
      <c r="S50" s="104">
        <v>0</v>
      </c>
    </row>
    <row r="51" spans="1:19" x14ac:dyDescent="0.2">
      <c r="A51" s="100"/>
      <c r="B51" s="100">
        <v>1245</v>
      </c>
      <c r="C51" s="100" t="s">
        <v>119</v>
      </c>
      <c r="D51" s="100" t="s">
        <v>117</v>
      </c>
      <c r="E51" s="102">
        <v>45139</v>
      </c>
      <c r="F51" s="102">
        <v>45174</v>
      </c>
      <c r="G51" s="103">
        <v>3000</v>
      </c>
      <c r="H51" s="103">
        <v>2727.272727272727</v>
      </c>
      <c r="I51" s="103" t="s">
        <v>162</v>
      </c>
      <c r="J51" s="103">
        <v>0</v>
      </c>
      <c r="K51" s="103">
        <v>0</v>
      </c>
      <c r="L51" s="103"/>
      <c r="M51" s="103"/>
      <c r="N51" s="103"/>
      <c r="O51" s="104"/>
      <c r="P51" s="103">
        <v>3000</v>
      </c>
      <c r="Q51" s="103">
        <v>2727.272727272727</v>
      </c>
      <c r="R51" s="105">
        <v>45174</v>
      </c>
      <c r="S51" s="104">
        <v>0</v>
      </c>
    </row>
    <row r="52" spans="1:19" x14ac:dyDescent="0.2">
      <c r="A52" s="100"/>
      <c r="B52" s="100">
        <v>192</v>
      </c>
      <c r="C52" s="100" t="s">
        <v>116</v>
      </c>
      <c r="D52" s="100" t="s">
        <v>117</v>
      </c>
      <c r="E52" s="102">
        <v>45139</v>
      </c>
      <c r="F52" s="102">
        <v>45174</v>
      </c>
      <c r="G52" s="103">
        <v>2400</v>
      </c>
      <c r="H52" s="103">
        <v>2181.8181818181815</v>
      </c>
      <c r="I52" s="103" t="s">
        <v>163</v>
      </c>
      <c r="J52" s="103">
        <v>0</v>
      </c>
      <c r="K52" s="103">
        <v>0</v>
      </c>
      <c r="L52" s="103"/>
      <c r="M52" s="103"/>
      <c r="N52" s="103"/>
      <c r="O52" s="104"/>
      <c r="P52" s="103">
        <v>2400</v>
      </c>
      <c r="Q52" s="103">
        <v>2181.8181818181815</v>
      </c>
      <c r="R52" s="105">
        <v>45174</v>
      </c>
      <c r="S52" s="104">
        <v>0</v>
      </c>
    </row>
    <row r="53" spans="1:19" x14ac:dyDescent="0.2">
      <c r="A53" s="100"/>
      <c r="B53" s="100">
        <v>654</v>
      </c>
      <c r="C53" s="100" t="s">
        <v>164</v>
      </c>
      <c r="D53" s="100" t="s">
        <v>117</v>
      </c>
      <c r="E53" s="102">
        <v>45139</v>
      </c>
      <c r="F53" s="102">
        <v>45174</v>
      </c>
      <c r="G53" s="103">
        <v>5600</v>
      </c>
      <c r="H53" s="103">
        <v>5090.9090909090901</v>
      </c>
      <c r="I53" s="103" t="s">
        <v>165</v>
      </c>
      <c r="J53" s="103">
        <v>5600</v>
      </c>
      <c r="K53" s="103">
        <v>5090.9090909090901</v>
      </c>
      <c r="L53" s="103"/>
      <c r="M53" s="103"/>
      <c r="N53" s="103"/>
      <c r="O53" s="104"/>
      <c r="P53" s="103">
        <v>5600</v>
      </c>
      <c r="Q53" s="103">
        <v>5090.9090909090901</v>
      </c>
      <c r="R53" s="105">
        <v>45174</v>
      </c>
      <c r="S53" s="104">
        <v>0</v>
      </c>
    </row>
    <row r="54" spans="1:19" x14ac:dyDescent="0.2">
      <c r="A54" s="100"/>
      <c r="B54" s="100"/>
      <c r="C54" s="106" t="s">
        <v>180</v>
      </c>
      <c r="D54" s="107" t="s">
        <v>30</v>
      </c>
      <c r="E54" s="102"/>
      <c r="F54" s="102"/>
      <c r="G54" s="103"/>
      <c r="H54" s="103"/>
      <c r="I54" s="103"/>
      <c r="J54" s="103"/>
      <c r="K54" s="103"/>
      <c r="L54" s="103"/>
      <c r="M54" s="103"/>
      <c r="N54" s="103"/>
      <c r="O54" s="104"/>
      <c r="P54" s="103"/>
      <c r="Q54" s="103"/>
      <c r="R54" s="105"/>
      <c r="S54" s="104"/>
    </row>
    <row r="55" spans="1:19" x14ac:dyDescent="0.2">
      <c r="A55" s="100"/>
      <c r="B55" s="100">
        <v>321</v>
      </c>
      <c r="C55" s="100" t="s">
        <v>166</v>
      </c>
      <c r="D55" s="100" t="s">
        <v>117</v>
      </c>
      <c r="E55" s="102">
        <v>45153</v>
      </c>
      <c r="F55" s="102">
        <v>45188</v>
      </c>
      <c r="G55" s="103">
        <v>8700</v>
      </c>
      <c r="H55" s="103">
        <v>7909.0909090909081</v>
      </c>
      <c r="I55" s="103" t="s">
        <v>167</v>
      </c>
      <c r="J55" s="103">
        <v>8700</v>
      </c>
      <c r="K55" s="103">
        <v>7909.0909090909081</v>
      </c>
      <c r="L55" s="103"/>
      <c r="M55" s="103"/>
      <c r="N55" s="103"/>
      <c r="O55" s="104"/>
      <c r="P55" s="103">
        <v>8700</v>
      </c>
      <c r="Q55" s="103">
        <v>7909.0909090909081</v>
      </c>
      <c r="R55" s="105">
        <v>45188</v>
      </c>
      <c r="S55" s="104">
        <v>0</v>
      </c>
    </row>
    <row r="56" spans="1:19" x14ac:dyDescent="0.2">
      <c r="A56" s="100"/>
      <c r="B56" s="100">
        <v>77</v>
      </c>
      <c r="C56" s="100" t="s">
        <v>44</v>
      </c>
      <c r="D56" s="100" t="s">
        <v>121</v>
      </c>
      <c r="E56" s="102">
        <v>45158</v>
      </c>
      <c r="F56" s="102">
        <v>45194</v>
      </c>
      <c r="G56" s="103">
        <v>24000</v>
      </c>
      <c r="H56" s="103">
        <v>21818.181818181816</v>
      </c>
      <c r="I56" s="103" t="s">
        <v>168</v>
      </c>
      <c r="J56" s="103">
        <v>24000</v>
      </c>
      <c r="K56" s="103">
        <v>21818.181818181816</v>
      </c>
      <c r="L56" s="103">
        <v>0</v>
      </c>
      <c r="M56" s="103">
        <v>0</v>
      </c>
      <c r="N56" s="103"/>
      <c r="O56" s="104"/>
      <c r="P56" s="103">
        <v>22800</v>
      </c>
      <c r="Q56" s="103">
        <v>20727.272727272724</v>
      </c>
      <c r="R56" s="105">
        <v>45194</v>
      </c>
      <c r="S56" s="104">
        <v>0.05</v>
      </c>
    </row>
    <row r="57" spans="1:19" x14ac:dyDescent="0.2">
      <c r="A57" s="100"/>
      <c r="B57" s="100"/>
      <c r="C57" s="152" t="s">
        <v>187</v>
      </c>
      <c r="D57" s="100" t="s">
        <v>178</v>
      </c>
      <c r="E57" s="102"/>
      <c r="F57" s="102"/>
      <c r="G57" s="103"/>
      <c r="H57" s="103"/>
      <c r="I57" s="103"/>
      <c r="J57" s="103"/>
      <c r="K57" s="103"/>
      <c r="L57" s="103"/>
      <c r="M57" s="103"/>
      <c r="N57" s="103"/>
      <c r="O57" s="104"/>
      <c r="P57" s="103"/>
      <c r="Q57" s="103"/>
      <c r="R57" s="105"/>
      <c r="S57" s="104"/>
    </row>
    <row r="58" spans="1:19" x14ac:dyDescent="0.2">
      <c r="A58" s="100"/>
      <c r="B58" s="100">
        <v>349</v>
      </c>
      <c r="C58" s="100" t="s">
        <v>41</v>
      </c>
      <c r="D58" s="100" t="s">
        <v>121</v>
      </c>
      <c r="E58" s="102">
        <v>45163</v>
      </c>
      <c r="F58" s="102">
        <v>45198</v>
      </c>
      <c r="G58" s="103">
        <v>72000</v>
      </c>
      <c r="H58" s="103">
        <v>65454.545454545449</v>
      </c>
      <c r="I58" s="103" t="s">
        <v>169</v>
      </c>
      <c r="J58" s="103">
        <v>0</v>
      </c>
      <c r="K58" s="103">
        <v>0</v>
      </c>
      <c r="L58" s="103">
        <v>36000</v>
      </c>
      <c r="M58" s="103">
        <v>32727.272727272724</v>
      </c>
      <c r="N58" s="103" t="s">
        <v>124</v>
      </c>
      <c r="O58" s="113">
        <v>45198</v>
      </c>
      <c r="P58" s="103">
        <v>34200</v>
      </c>
      <c r="Q58" s="103">
        <v>31090.909090909088</v>
      </c>
      <c r="R58" s="105">
        <v>45198</v>
      </c>
      <c r="S58" s="104">
        <v>0.05</v>
      </c>
    </row>
    <row r="59" spans="1:19" x14ac:dyDescent="0.2">
      <c r="A59" s="100"/>
      <c r="B59" s="100">
        <v>99</v>
      </c>
      <c r="C59" s="100" t="s">
        <v>46</v>
      </c>
      <c r="D59" s="100" t="s">
        <v>121</v>
      </c>
      <c r="E59" s="102">
        <v>45163</v>
      </c>
      <c r="F59" s="102">
        <v>45197</v>
      </c>
      <c r="G59" s="103">
        <v>15000</v>
      </c>
      <c r="H59" s="103">
        <v>13636.363636363636</v>
      </c>
      <c r="I59" s="103" t="s">
        <v>170</v>
      </c>
      <c r="J59" s="103">
        <v>15000</v>
      </c>
      <c r="K59" s="103">
        <v>13636.363636363636</v>
      </c>
      <c r="L59" s="103">
        <v>0</v>
      </c>
      <c r="M59" s="103">
        <v>0</v>
      </c>
      <c r="N59" s="103"/>
      <c r="O59" s="104"/>
      <c r="P59" s="103">
        <v>14250</v>
      </c>
      <c r="Q59" s="103">
        <v>12954.545454545454</v>
      </c>
      <c r="R59" s="105">
        <v>45197</v>
      </c>
      <c r="S59" s="104">
        <v>0.05</v>
      </c>
    </row>
    <row r="60" spans="1:19" x14ac:dyDescent="0.2">
      <c r="A60" s="100"/>
      <c r="B60" s="100"/>
      <c r="C60" s="106" t="s">
        <v>180</v>
      </c>
      <c r="D60" s="107" t="s">
        <v>30</v>
      </c>
      <c r="E60" s="102"/>
      <c r="F60" s="102"/>
      <c r="G60" s="103"/>
      <c r="H60" s="103"/>
      <c r="I60" s="103"/>
      <c r="J60" s="103"/>
      <c r="K60" s="103"/>
      <c r="L60" s="103"/>
      <c r="M60" s="103"/>
      <c r="N60" s="103"/>
      <c r="O60" s="104"/>
      <c r="P60" s="103"/>
      <c r="Q60" s="103"/>
      <c r="R60" s="105"/>
      <c r="S60" s="104"/>
    </row>
    <row r="61" spans="1:19" x14ac:dyDescent="0.2">
      <c r="A61" s="100"/>
      <c r="B61" s="100">
        <v>1022</v>
      </c>
      <c r="C61" s="100" t="s">
        <v>129</v>
      </c>
      <c r="D61" s="100" t="s">
        <v>117</v>
      </c>
      <c r="E61" s="102">
        <v>45170</v>
      </c>
      <c r="F61" s="102">
        <v>45205</v>
      </c>
      <c r="G61" s="103">
        <v>6666</v>
      </c>
      <c r="H61" s="103">
        <v>6059.9999999999991</v>
      </c>
      <c r="I61" s="103" t="s">
        <v>171</v>
      </c>
      <c r="J61" s="103">
        <v>0</v>
      </c>
      <c r="K61" s="103">
        <v>0</v>
      </c>
      <c r="L61" s="103"/>
      <c r="M61" s="103"/>
      <c r="N61" s="103"/>
      <c r="O61" s="104"/>
      <c r="P61" s="103">
        <v>6666</v>
      </c>
      <c r="Q61" s="103">
        <v>6059.9999999999991</v>
      </c>
      <c r="R61" s="105">
        <v>45205</v>
      </c>
      <c r="S61" s="104">
        <v>0</v>
      </c>
    </row>
    <row r="62" spans="1:19" x14ac:dyDescent="0.2">
      <c r="A62" s="100"/>
      <c r="B62" s="100">
        <v>1301</v>
      </c>
      <c r="C62" s="100" t="s">
        <v>119</v>
      </c>
      <c r="D62" s="100" t="s">
        <v>117</v>
      </c>
      <c r="E62" s="102">
        <v>45170</v>
      </c>
      <c r="F62" s="102">
        <v>45205</v>
      </c>
      <c r="G62" s="103">
        <v>3000</v>
      </c>
      <c r="H62" s="103">
        <v>2727.272727272727</v>
      </c>
      <c r="I62" s="103" t="s">
        <v>172</v>
      </c>
      <c r="J62" s="103">
        <v>0</v>
      </c>
      <c r="K62" s="103">
        <v>0</v>
      </c>
      <c r="L62" s="103"/>
      <c r="M62" s="103"/>
      <c r="N62" s="103"/>
      <c r="O62" s="104"/>
      <c r="P62" s="103">
        <v>3000</v>
      </c>
      <c r="Q62" s="103">
        <v>2727.272727272727</v>
      </c>
      <c r="R62" s="105">
        <v>45205</v>
      </c>
      <c r="S62" s="104">
        <v>0</v>
      </c>
    </row>
    <row r="63" spans="1:19" x14ac:dyDescent="0.2">
      <c r="A63" s="100"/>
      <c r="B63" s="100">
        <v>204</v>
      </c>
      <c r="C63" s="100" t="s">
        <v>116</v>
      </c>
      <c r="D63" s="100" t="s">
        <v>117</v>
      </c>
      <c r="E63" s="102">
        <v>45170</v>
      </c>
      <c r="F63" s="102">
        <v>45205</v>
      </c>
      <c r="G63" s="103">
        <v>2400</v>
      </c>
      <c r="H63" s="103">
        <v>2181.8181818181815</v>
      </c>
      <c r="I63" s="103" t="s">
        <v>173</v>
      </c>
      <c r="J63" s="103">
        <v>0</v>
      </c>
      <c r="K63" s="103">
        <v>0</v>
      </c>
      <c r="L63" s="103"/>
      <c r="M63" s="103"/>
      <c r="N63" s="103"/>
      <c r="O63" s="104"/>
      <c r="P63" s="103">
        <v>2400</v>
      </c>
      <c r="Q63" s="103">
        <v>2181.8181818181815</v>
      </c>
      <c r="R63" s="105">
        <v>45205</v>
      </c>
      <c r="S63" s="104">
        <v>0</v>
      </c>
    </row>
    <row r="64" spans="1:19" x14ac:dyDescent="0.2">
      <c r="A64" s="100"/>
      <c r="B64" s="100">
        <v>1377</v>
      </c>
      <c r="C64" s="100" t="s">
        <v>119</v>
      </c>
      <c r="D64" s="100" t="s">
        <v>117</v>
      </c>
      <c r="E64" s="102">
        <v>45180</v>
      </c>
      <c r="F64" s="102">
        <v>45215</v>
      </c>
      <c r="G64" s="103">
        <v>1000</v>
      </c>
      <c r="H64" s="103">
        <v>909.09090909090901</v>
      </c>
      <c r="I64" s="103" t="s">
        <v>174</v>
      </c>
      <c r="J64" s="103">
        <v>0</v>
      </c>
      <c r="K64" s="103">
        <v>0</v>
      </c>
      <c r="L64" s="103"/>
      <c r="M64" s="103"/>
      <c r="N64" s="103"/>
      <c r="O64" s="104"/>
      <c r="P64" s="103">
        <v>1000</v>
      </c>
      <c r="Q64" s="103">
        <v>909.09090909090901</v>
      </c>
      <c r="R64" s="105">
        <v>45215</v>
      </c>
      <c r="S64" s="104">
        <v>0</v>
      </c>
    </row>
    <row r="65" spans="1:19" x14ac:dyDescent="0.2">
      <c r="A65" s="100"/>
      <c r="B65" s="100">
        <v>211</v>
      </c>
      <c r="C65" s="100" t="s">
        <v>116</v>
      </c>
      <c r="D65" s="100" t="s">
        <v>117</v>
      </c>
      <c r="E65" s="102">
        <v>45180</v>
      </c>
      <c r="F65" s="102">
        <v>45215</v>
      </c>
      <c r="G65" s="103">
        <v>800</v>
      </c>
      <c r="H65" s="103">
        <v>727.27272727272725</v>
      </c>
      <c r="I65" s="103" t="s">
        <v>175</v>
      </c>
      <c r="J65" s="103"/>
      <c r="K65" s="103"/>
      <c r="L65" s="103"/>
      <c r="M65" s="103"/>
      <c r="N65" s="103"/>
      <c r="O65" s="104"/>
      <c r="P65" s="103">
        <v>800</v>
      </c>
      <c r="Q65" s="103">
        <v>727.27272727272725</v>
      </c>
      <c r="R65" s="105">
        <v>45215</v>
      </c>
      <c r="S65" s="104">
        <v>0</v>
      </c>
    </row>
    <row r="66" spans="1:19" x14ac:dyDescent="0.2">
      <c r="A66" s="100"/>
      <c r="B66" s="100"/>
      <c r="C66" s="152" t="s">
        <v>188</v>
      </c>
      <c r="D66" s="101" t="s">
        <v>178</v>
      </c>
      <c r="E66" s="102"/>
      <c r="F66" s="102"/>
      <c r="G66" s="103"/>
      <c r="H66" s="103"/>
      <c r="I66" s="103"/>
      <c r="J66" s="103"/>
      <c r="K66" s="103"/>
      <c r="L66" s="103"/>
      <c r="M66" s="103"/>
      <c r="N66" s="103"/>
      <c r="O66" s="104"/>
      <c r="P66" s="103"/>
      <c r="Q66" s="103"/>
      <c r="R66" s="105"/>
      <c r="S66" s="104"/>
    </row>
    <row r="67" spans="1:19" x14ac:dyDescent="0.2">
      <c r="A67" s="100"/>
      <c r="B67" s="100"/>
      <c r="C67" s="106" t="s">
        <v>180</v>
      </c>
      <c r="D67" s="107" t="s">
        <v>30</v>
      </c>
      <c r="E67" s="102"/>
      <c r="F67" s="102"/>
      <c r="G67" s="103"/>
      <c r="H67" s="103"/>
      <c r="I67" s="103"/>
      <c r="J67" s="103"/>
      <c r="K67" s="103"/>
      <c r="L67" s="103"/>
      <c r="M67" s="103"/>
      <c r="N67" s="103"/>
      <c r="O67" s="104"/>
      <c r="P67" s="103"/>
      <c r="Q67" s="103"/>
      <c r="R67" s="105"/>
      <c r="S67" s="104"/>
    </row>
    <row r="68" spans="1:19" x14ac:dyDescent="0.2">
      <c r="A68" s="100">
        <v>5</v>
      </c>
      <c r="B68" s="13" t="s">
        <v>54</v>
      </c>
      <c r="C68" s="100" t="s">
        <v>41</v>
      </c>
      <c r="D68" s="100" t="s">
        <v>121</v>
      </c>
      <c r="E68" s="102">
        <v>45219</v>
      </c>
      <c r="F68" s="102">
        <v>45226</v>
      </c>
      <c r="G68" s="103">
        <v>36000</v>
      </c>
      <c r="H68" s="103">
        <v>32727.272727272724</v>
      </c>
      <c r="I68" s="103" t="s">
        <v>176</v>
      </c>
      <c r="J68" s="103"/>
      <c r="K68" s="103"/>
      <c r="L68" s="103"/>
      <c r="M68" s="103"/>
      <c r="N68" s="103"/>
      <c r="O68" s="104"/>
      <c r="P68" s="103">
        <v>34200</v>
      </c>
      <c r="Q68" s="103">
        <v>31090.909090909088</v>
      </c>
      <c r="R68" s="105">
        <v>45225</v>
      </c>
      <c r="S68" s="104">
        <v>0.05</v>
      </c>
    </row>
    <row r="69" spans="1:19" x14ac:dyDescent="0.2">
      <c r="A69" s="100"/>
      <c r="B69" s="100"/>
      <c r="C69" s="152" t="s">
        <v>189</v>
      </c>
      <c r="D69" s="112" t="s">
        <v>178</v>
      </c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</row>
    <row r="73" spans="1:19" ht="13.5" thickBot="1" x14ac:dyDescent="0.25"/>
    <row r="74" spans="1:19" ht="18" x14ac:dyDescent="0.25">
      <c r="A74" s="114" t="s">
        <v>97</v>
      </c>
      <c r="B74" s="115" t="s">
        <v>98</v>
      </c>
      <c r="C74" s="115" t="s">
        <v>99</v>
      </c>
      <c r="D74" s="115" t="s">
        <v>100</v>
      </c>
      <c r="E74" s="115" t="s">
        <v>190</v>
      </c>
      <c r="F74" s="115" t="s">
        <v>102</v>
      </c>
      <c r="G74" s="115" t="s">
        <v>103</v>
      </c>
      <c r="H74" s="116" t="s">
        <v>104</v>
      </c>
    </row>
    <row r="75" spans="1:19" x14ac:dyDescent="0.2">
      <c r="A75" s="117">
        <v>1</v>
      </c>
      <c r="B75" s="100">
        <v>2002</v>
      </c>
      <c r="C75" s="151" t="s">
        <v>191</v>
      </c>
      <c r="D75" s="100" t="s">
        <v>178</v>
      </c>
      <c r="E75" s="102">
        <v>44977</v>
      </c>
      <c r="F75" s="102">
        <v>45016</v>
      </c>
      <c r="G75" s="103">
        <v>2714160</v>
      </c>
      <c r="H75" s="118">
        <f>G75/1.1</f>
        <v>2467418.1818181816</v>
      </c>
      <c r="P75" s="119"/>
    </row>
    <row r="76" spans="1:19" x14ac:dyDescent="0.2">
      <c r="A76" s="117"/>
      <c r="B76" s="100">
        <v>2003</v>
      </c>
      <c r="C76" s="152" t="s">
        <v>25</v>
      </c>
      <c r="D76" s="100" t="s">
        <v>178</v>
      </c>
      <c r="E76" s="102">
        <v>45042</v>
      </c>
      <c r="F76" s="102">
        <v>45056</v>
      </c>
      <c r="G76" s="103">
        <v>3290484</v>
      </c>
      <c r="H76" s="118">
        <f t="shared" ref="H76:H82" si="0">G76/1.1</f>
        <v>2991349.0909090908</v>
      </c>
    </row>
    <row r="77" spans="1:19" x14ac:dyDescent="0.2">
      <c r="A77" s="117"/>
      <c r="B77" s="100">
        <v>2004</v>
      </c>
      <c r="C77" s="152" t="s">
        <v>31</v>
      </c>
      <c r="D77" s="100" t="s">
        <v>178</v>
      </c>
      <c r="E77" s="102">
        <v>45071</v>
      </c>
      <c r="F77" s="102">
        <v>45087</v>
      </c>
      <c r="G77" s="103">
        <v>590479.19999999995</v>
      </c>
      <c r="H77" s="118">
        <f t="shared" si="0"/>
        <v>536799.27272727259</v>
      </c>
    </row>
    <row r="78" spans="1:19" x14ac:dyDescent="0.2">
      <c r="A78" s="117"/>
      <c r="B78" s="100">
        <v>2005</v>
      </c>
      <c r="C78" s="152" t="s">
        <v>35</v>
      </c>
      <c r="D78" s="100" t="s">
        <v>178</v>
      </c>
      <c r="E78" s="102">
        <v>45102</v>
      </c>
      <c r="F78" s="102">
        <v>45117</v>
      </c>
      <c r="G78" s="103">
        <v>2025679.2</v>
      </c>
      <c r="H78" s="118">
        <f t="shared" si="0"/>
        <v>1841526.5454545452</v>
      </c>
    </row>
    <row r="79" spans="1:19" x14ac:dyDescent="0.2">
      <c r="A79" s="117"/>
      <c r="B79" s="100">
        <v>2006</v>
      </c>
      <c r="C79" s="152" t="s">
        <v>40</v>
      </c>
      <c r="D79" s="100" t="s">
        <v>178</v>
      </c>
      <c r="E79" s="102">
        <v>45132</v>
      </c>
      <c r="F79" s="102">
        <v>45148</v>
      </c>
      <c r="G79" s="103">
        <v>664879.19999999995</v>
      </c>
      <c r="H79" s="118">
        <f t="shared" si="0"/>
        <v>604435.63636363624</v>
      </c>
    </row>
    <row r="80" spans="1:19" x14ac:dyDescent="0.2">
      <c r="A80" s="117"/>
      <c r="B80" s="100">
        <v>2007</v>
      </c>
      <c r="C80" s="152" t="s">
        <v>43</v>
      </c>
      <c r="D80" s="100" t="s">
        <v>178</v>
      </c>
      <c r="E80" s="102">
        <v>45163</v>
      </c>
      <c r="F80" s="102">
        <v>45179</v>
      </c>
      <c r="G80" s="103">
        <v>137366</v>
      </c>
      <c r="H80" s="118">
        <f t="shared" si="0"/>
        <v>124878.18181818181</v>
      </c>
    </row>
    <row r="81" spans="1:8" x14ac:dyDescent="0.2">
      <c r="A81" s="117"/>
      <c r="B81" s="100">
        <v>2008</v>
      </c>
      <c r="C81" s="152" t="s">
        <v>48</v>
      </c>
      <c r="D81" s="100" t="s">
        <v>178</v>
      </c>
      <c r="E81" s="102">
        <v>45194</v>
      </c>
      <c r="F81" s="102">
        <v>45209</v>
      </c>
      <c r="G81" s="103">
        <v>164839.19999999998</v>
      </c>
      <c r="H81" s="118">
        <f t="shared" si="0"/>
        <v>149853.81818181815</v>
      </c>
    </row>
    <row r="82" spans="1:8" ht="13.5" thickBot="1" x14ac:dyDescent="0.25">
      <c r="A82" s="120"/>
      <c r="B82" s="121">
        <v>2009</v>
      </c>
      <c r="C82" s="153" t="s">
        <v>49</v>
      </c>
      <c r="D82" s="121" t="s">
        <v>178</v>
      </c>
      <c r="E82" s="122">
        <v>45224</v>
      </c>
      <c r="F82" s="122">
        <v>45240</v>
      </c>
      <c r="G82" s="123">
        <v>16639.2</v>
      </c>
      <c r="H82" s="124">
        <f t="shared" si="0"/>
        <v>15126.545454545454</v>
      </c>
    </row>
    <row r="83" spans="1:8" x14ac:dyDescent="0.2">
      <c r="G83" s="125"/>
    </row>
    <row r="85" spans="1:8" ht="13.5" thickBot="1" x14ac:dyDescent="0.25"/>
    <row r="86" spans="1:8" ht="18" x14ac:dyDescent="0.25">
      <c r="A86" s="126" t="s">
        <v>97</v>
      </c>
      <c r="B86" s="127" t="s">
        <v>98</v>
      </c>
      <c r="C86" s="127" t="s">
        <v>99</v>
      </c>
      <c r="D86" s="127" t="s">
        <v>100</v>
      </c>
      <c r="E86" s="127" t="s">
        <v>192</v>
      </c>
      <c r="F86" s="127" t="s">
        <v>193</v>
      </c>
      <c r="G86" s="116" t="s">
        <v>104</v>
      </c>
    </row>
    <row r="87" spans="1:8" x14ac:dyDescent="0.2">
      <c r="A87" s="128">
        <v>2</v>
      </c>
      <c r="B87" s="107">
        <v>3001</v>
      </c>
      <c r="C87" s="129" t="s">
        <v>180</v>
      </c>
      <c r="D87" s="107" t="s">
        <v>30</v>
      </c>
      <c r="E87" s="130">
        <v>45006</v>
      </c>
      <c r="F87" s="131">
        <v>2714160</v>
      </c>
      <c r="G87" s="132">
        <f>F87/1.1</f>
        <v>2467418.1818181816</v>
      </c>
    </row>
    <row r="88" spans="1:8" x14ac:dyDescent="0.2">
      <c r="A88" s="128"/>
      <c r="B88" s="107">
        <v>3002</v>
      </c>
      <c r="C88" s="129" t="s">
        <v>180</v>
      </c>
      <c r="D88" s="107" t="s">
        <v>30</v>
      </c>
      <c r="E88" s="130">
        <v>45079</v>
      </c>
      <c r="F88" s="131">
        <v>2110484</v>
      </c>
      <c r="G88" s="132">
        <f t="shared" ref="G88:G91" si="1">F88/1.1</f>
        <v>1918621.8181818181</v>
      </c>
    </row>
    <row r="89" spans="1:8" x14ac:dyDescent="0.2">
      <c r="A89" s="128"/>
      <c r="B89" s="107">
        <v>3003</v>
      </c>
      <c r="C89" s="129" t="s">
        <v>180</v>
      </c>
      <c r="D89" s="107" t="s">
        <v>30</v>
      </c>
      <c r="E89" s="130">
        <v>45142</v>
      </c>
      <c r="F89" s="131">
        <v>1627679.2</v>
      </c>
      <c r="G89" s="132">
        <f t="shared" si="1"/>
        <v>1479708.3636363635</v>
      </c>
    </row>
    <row r="90" spans="1:8" x14ac:dyDescent="0.2">
      <c r="A90" s="133"/>
      <c r="B90" s="134">
        <v>3004</v>
      </c>
      <c r="C90" s="135" t="s">
        <v>180</v>
      </c>
      <c r="D90" s="134" t="s">
        <v>30</v>
      </c>
      <c r="E90" s="136">
        <v>45169</v>
      </c>
      <c r="F90" s="137">
        <v>372879.2</v>
      </c>
      <c r="G90" s="132">
        <f t="shared" si="1"/>
        <v>338981.09090909088</v>
      </c>
    </row>
    <row r="91" spans="1:8" ht="13.5" thickBot="1" x14ac:dyDescent="0.25">
      <c r="A91" s="120"/>
      <c r="B91" s="121">
        <v>3005</v>
      </c>
      <c r="C91" s="138" t="s">
        <v>180</v>
      </c>
      <c r="D91" s="121" t="s">
        <v>30</v>
      </c>
      <c r="E91" s="122">
        <v>45205</v>
      </c>
      <c r="F91" s="139">
        <v>26366</v>
      </c>
      <c r="G91" s="140">
        <f t="shared" si="1"/>
        <v>23969.090909090908</v>
      </c>
    </row>
    <row r="92" spans="1:8" x14ac:dyDescent="0.2">
      <c r="C92" s="141"/>
      <c r="E92" s="141"/>
      <c r="F92" s="142"/>
    </row>
    <row r="93" spans="1:8" x14ac:dyDescent="0.2">
      <c r="C93" s="141"/>
      <c r="E93" s="141"/>
      <c r="F93" s="142"/>
    </row>
    <row r="94" spans="1:8" ht="13.5" thickBot="1" x14ac:dyDescent="0.25">
      <c r="C94" s="141"/>
      <c r="E94" s="141"/>
      <c r="F94" s="142"/>
    </row>
    <row r="95" spans="1:8" ht="18" x14ac:dyDescent="0.25">
      <c r="A95" s="126" t="s">
        <v>97</v>
      </c>
      <c r="B95" s="127" t="s">
        <v>194</v>
      </c>
      <c r="C95" s="127" t="s">
        <v>99</v>
      </c>
      <c r="D95" s="127" t="s">
        <v>100</v>
      </c>
      <c r="E95" s="127" t="s">
        <v>192</v>
      </c>
      <c r="F95" s="127" t="s">
        <v>195</v>
      </c>
      <c r="G95" s="143"/>
    </row>
    <row r="96" spans="1:8" x14ac:dyDescent="0.2">
      <c r="A96" s="144">
        <v>3.1</v>
      </c>
      <c r="B96" s="144">
        <v>3006</v>
      </c>
      <c r="C96" s="156" t="s">
        <v>179</v>
      </c>
      <c r="D96" s="144" t="s">
        <v>30</v>
      </c>
      <c r="E96" s="145">
        <v>45039</v>
      </c>
      <c r="F96" s="146">
        <v>880000</v>
      </c>
      <c r="G96" s="147"/>
    </row>
    <row r="97" spans="1:7" ht="13.5" thickBot="1" x14ac:dyDescent="0.25">
      <c r="A97" s="107">
        <v>3.2</v>
      </c>
      <c r="B97" s="107">
        <v>3007</v>
      </c>
      <c r="C97" s="157" t="s">
        <v>179</v>
      </c>
      <c r="D97" s="107" t="s">
        <v>30</v>
      </c>
      <c r="E97" s="130">
        <v>45099</v>
      </c>
      <c r="F97" s="131">
        <v>1133920.8</v>
      </c>
      <c r="G97" s="148"/>
    </row>
    <row r="98" spans="1:7" ht="13.5" thickBot="1" x14ac:dyDescent="0.25">
      <c r="F98" s="149" t="s">
        <v>196</v>
      </c>
      <c r="G98" s="150">
        <v>181878.39999999851</v>
      </c>
    </row>
  </sheetData>
  <autoFilter ref="A1:S69" xr:uid="{4ED215D6-A120-429A-92A0-FB9CA79FDAF6}"/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1AAFD-918D-48FA-9DFC-9DDF6B4FADD7}">
  <sheetPr>
    <tabColor theme="9" tint="0.59999389629810485"/>
  </sheetPr>
  <dimension ref="A1:G39"/>
  <sheetViews>
    <sheetView workbookViewId="0">
      <selection activeCell="E25" sqref="E25"/>
    </sheetView>
  </sheetViews>
  <sheetFormatPr defaultColWidth="8.85546875" defaultRowHeight="14.25" x14ac:dyDescent="0.2"/>
  <cols>
    <col min="1" max="1" width="16.85546875" style="73" customWidth="1"/>
    <col min="2" max="2" width="69" style="73" bestFit="1" customWidth="1"/>
    <col min="3" max="3" width="16.85546875" style="73" customWidth="1"/>
    <col min="4" max="4" width="14.85546875" style="73" bestFit="1" customWidth="1"/>
    <col min="5" max="5" width="19.85546875" style="73" bestFit="1" customWidth="1"/>
    <col min="6" max="6" width="8.85546875" style="73"/>
    <col min="7" max="7" width="6.85546875" style="95" customWidth="1"/>
    <col min="8" max="16384" width="8.85546875" style="73"/>
  </cols>
  <sheetData>
    <row r="1" spans="1:5" s="68" customFormat="1" ht="18" x14ac:dyDescent="0.25">
      <c r="A1" s="175" t="s">
        <v>82</v>
      </c>
      <c r="B1" s="175"/>
      <c r="C1" s="175"/>
      <c r="D1" s="175"/>
      <c r="E1" s="175"/>
    </row>
    <row r="2" spans="1:5" ht="25.5" x14ac:dyDescent="0.2">
      <c r="A2" s="69" t="s">
        <v>83</v>
      </c>
      <c r="B2" s="70">
        <v>45200</v>
      </c>
      <c r="C2" s="71" t="s">
        <v>84</v>
      </c>
      <c r="D2" s="72" t="s">
        <v>84</v>
      </c>
      <c r="E2" s="72" t="s">
        <v>84</v>
      </c>
    </row>
    <row r="3" spans="1:5" ht="15" x14ac:dyDescent="0.2">
      <c r="A3" s="74"/>
      <c r="B3" s="176" t="s">
        <v>85</v>
      </c>
      <c r="C3" s="176"/>
      <c r="D3" s="75"/>
      <c r="E3" s="75"/>
    </row>
    <row r="4" spans="1:5" ht="15" x14ac:dyDescent="0.25">
      <c r="A4" s="76"/>
      <c r="B4" s="177" t="s">
        <v>86</v>
      </c>
      <c r="C4" s="177"/>
      <c r="D4" s="77"/>
      <c r="E4" s="78"/>
    </row>
    <row r="5" spans="1:5" x14ac:dyDescent="0.2">
      <c r="A5" s="76"/>
      <c r="B5" s="178">
        <v>45199</v>
      </c>
      <c r="C5" s="179"/>
      <c r="D5" s="79"/>
      <c r="E5" s="80">
        <v>62766</v>
      </c>
    </row>
    <row r="6" spans="1:5" ht="15" x14ac:dyDescent="0.25">
      <c r="A6" s="76"/>
      <c r="B6" s="177" t="s">
        <v>87</v>
      </c>
      <c r="C6" s="177"/>
      <c r="D6" s="77"/>
      <c r="E6" s="77"/>
    </row>
    <row r="7" spans="1:5" ht="18.95" customHeight="1" thickBot="1" x14ac:dyDescent="0.3">
      <c r="A7" s="76"/>
      <c r="B7" s="174" t="s">
        <v>88</v>
      </c>
      <c r="C7" s="174"/>
      <c r="D7" s="78"/>
      <c r="E7" s="77"/>
    </row>
    <row r="8" spans="1:5" ht="15" x14ac:dyDescent="0.25">
      <c r="A8" s="81" t="s">
        <v>3</v>
      </c>
      <c r="B8" s="82" t="s">
        <v>89</v>
      </c>
      <c r="C8" s="83">
        <v>0</v>
      </c>
      <c r="D8" s="180">
        <f>SUM(C7:C9)</f>
        <v>0</v>
      </c>
      <c r="E8" s="77"/>
    </row>
    <row r="9" spans="1:5" ht="15.75" thickBot="1" x14ac:dyDescent="0.3">
      <c r="A9" s="81" t="s">
        <v>3</v>
      </c>
      <c r="B9" s="82" t="s">
        <v>89</v>
      </c>
      <c r="C9" s="84">
        <v>0</v>
      </c>
      <c r="D9" s="181"/>
      <c r="E9" s="77"/>
    </row>
    <row r="10" spans="1:5" ht="15" x14ac:dyDescent="0.25">
      <c r="A10" s="76"/>
      <c r="B10" s="177" t="s">
        <v>90</v>
      </c>
      <c r="C10" s="177"/>
      <c r="D10" s="77"/>
      <c r="E10" s="77"/>
    </row>
    <row r="11" spans="1:5" ht="15.75" thickBot="1" x14ac:dyDescent="0.3">
      <c r="A11" s="85"/>
      <c r="B11" s="174" t="s">
        <v>91</v>
      </c>
      <c r="C11" s="174">
        <v>0</v>
      </c>
      <c r="E11" s="86"/>
    </row>
    <row r="12" spans="1:5" ht="15" x14ac:dyDescent="0.25">
      <c r="A12" s="81" t="s">
        <v>3</v>
      </c>
      <c r="B12" s="82" t="s">
        <v>89</v>
      </c>
      <c r="C12" s="84">
        <v>0</v>
      </c>
      <c r="D12" s="182">
        <f>SUM(C12:C13)</f>
        <v>0</v>
      </c>
      <c r="E12" s="86"/>
    </row>
    <row r="13" spans="1:5" ht="15.75" thickBot="1" x14ac:dyDescent="0.3">
      <c r="A13" s="81" t="s">
        <v>3</v>
      </c>
      <c r="B13" s="82" t="s">
        <v>89</v>
      </c>
      <c r="C13" s="84">
        <v>0</v>
      </c>
      <c r="D13" s="183"/>
      <c r="E13" s="87"/>
    </row>
    <row r="14" spans="1:5" ht="26.45" customHeight="1" thickBot="1" x14ac:dyDescent="0.25">
      <c r="A14" s="88"/>
      <c r="B14" s="184" t="s">
        <v>92</v>
      </c>
      <c r="C14" s="184"/>
      <c r="D14" s="89"/>
      <c r="E14" s="90">
        <f>+D8-D12</f>
        <v>0</v>
      </c>
    </row>
    <row r="15" spans="1:5" ht="26.45" customHeight="1" thickBot="1" x14ac:dyDescent="0.25">
      <c r="A15" s="88"/>
      <c r="B15" s="184" t="s">
        <v>93</v>
      </c>
      <c r="C15" s="184"/>
      <c r="D15" s="89"/>
      <c r="E15" s="91">
        <f>+E5+E14</f>
        <v>62766</v>
      </c>
    </row>
    <row r="16" spans="1:5" x14ac:dyDescent="0.2">
      <c r="A16" s="85"/>
      <c r="B16" s="185"/>
      <c r="C16" s="185"/>
      <c r="D16" s="92"/>
      <c r="E16" s="93"/>
    </row>
    <row r="17" spans="1:5" ht="15" x14ac:dyDescent="0.2">
      <c r="B17" s="176" t="s">
        <v>94</v>
      </c>
      <c r="C17" s="176"/>
      <c r="D17" s="75"/>
      <c r="E17" s="75"/>
    </row>
    <row r="18" spans="1:5" ht="15.75" thickBot="1" x14ac:dyDescent="0.25">
      <c r="B18" s="186" t="s">
        <v>95</v>
      </c>
      <c r="C18" s="186"/>
      <c r="D18" s="94"/>
      <c r="E18" s="80">
        <v>62766</v>
      </c>
    </row>
    <row r="21" spans="1:5" ht="18" x14ac:dyDescent="0.2">
      <c r="A21" s="175" t="s">
        <v>96</v>
      </c>
      <c r="B21" s="175"/>
      <c r="C21" s="175"/>
      <c r="D21" s="175"/>
      <c r="E21" s="175"/>
    </row>
    <row r="22" spans="1:5" ht="25.5" x14ac:dyDescent="0.2">
      <c r="A22" s="69" t="s">
        <v>83</v>
      </c>
      <c r="B22" s="70">
        <v>45200</v>
      </c>
      <c r="C22" s="71" t="s">
        <v>84</v>
      </c>
      <c r="D22" s="72" t="s">
        <v>84</v>
      </c>
      <c r="E22" s="72" t="s">
        <v>84</v>
      </c>
    </row>
    <row r="23" spans="1:5" ht="15" x14ac:dyDescent="0.2">
      <c r="A23" s="74"/>
      <c r="B23" s="176" t="s">
        <v>85</v>
      </c>
      <c r="C23" s="176"/>
      <c r="D23" s="75"/>
      <c r="E23" s="75"/>
    </row>
    <row r="24" spans="1:5" ht="15" x14ac:dyDescent="0.25">
      <c r="A24" s="76"/>
      <c r="B24" s="177" t="s">
        <v>86</v>
      </c>
      <c r="C24" s="177"/>
      <c r="D24" s="77"/>
      <c r="E24" s="78"/>
    </row>
    <row r="25" spans="1:5" x14ac:dyDescent="0.2">
      <c r="A25" s="76"/>
      <c r="B25" s="178">
        <v>45199</v>
      </c>
      <c r="C25" s="179"/>
      <c r="D25" s="79"/>
      <c r="E25" s="80">
        <v>216450</v>
      </c>
    </row>
    <row r="26" spans="1:5" ht="15" x14ac:dyDescent="0.25">
      <c r="A26" s="76"/>
      <c r="B26" s="177" t="s">
        <v>87</v>
      </c>
      <c r="C26" s="177"/>
      <c r="D26" s="77"/>
      <c r="E26" s="77"/>
    </row>
    <row r="27" spans="1:5" ht="15.75" thickBot="1" x14ac:dyDescent="0.3">
      <c r="A27" s="76"/>
      <c r="B27" s="174" t="s">
        <v>88</v>
      </c>
      <c r="C27" s="174"/>
      <c r="D27" s="78"/>
      <c r="E27" s="77"/>
    </row>
    <row r="28" spans="1:5" ht="15" x14ac:dyDescent="0.25">
      <c r="A28" s="81" t="s">
        <v>3</v>
      </c>
      <c r="B28" s="82" t="s">
        <v>89</v>
      </c>
      <c r="C28" s="83">
        <v>0</v>
      </c>
      <c r="D28" s="180">
        <f>SUM(C27:C29)</f>
        <v>0</v>
      </c>
      <c r="E28" s="77"/>
    </row>
    <row r="29" spans="1:5" ht="15.75" thickBot="1" x14ac:dyDescent="0.3">
      <c r="A29" s="81" t="s">
        <v>3</v>
      </c>
      <c r="B29" s="82" t="s">
        <v>89</v>
      </c>
      <c r="C29" s="84">
        <v>0</v>
      </c>
      <c r="D29" s="181"/>
      <c r="E29" s="77"/>
    </row>
    <row r="30" spans="1:5" ht="15" x14ac:dyDescent="0.25">
      <c r="A30" s="76"/>
      <c r="B30" s="177" t="s">
        <v>90</v>
      </c>
      <c r="C30" s="177"/>
      <c r="D30" s="77"/>
      <c r="E30" s="77"/>
    </row>
    <row r="31" spans="1:5" ht="15.75" thickBot="1" x14ac:dyDescent="0.3">
      <c r="A31" s="85"/>
      <c r="B31" s="174" t="s">
        <v>91</v>
      </c>
      <c r="C31" s="174">
        <v>0</v>
      </c>
      <c r="E31" s="86"/>
    </row>
    <row r="32" spans="1:5" ht="15" x14ac:dyDescent="0.25">
      <c r="A32" s="81" t="s">
        <v>3</v>
      </c>
      <c r="B32" s="82" t="s">
        <v>89</v>
      </c>
      <c r="C32" s="84">
        <v>0</v>
      </c>
      <c r="D32" s="182">
        <f>SUM(C32:C33)</f>
        <v>0</v>
      </c>
      <c r="E32" s="86"/>
    </row>
    <row r="33" spans="1:5" ht="15.75" thickBot="1" x14ac:dyDescent="0.3">
      <c r="A33" s="81" t="s">
        <v>3</v>
      </c>
      <c r="B33" s="82" t="s">
        <v>89</v>
      </c>
      <c r="C33" s="84">
        <v>0</v>
      </c>
      <c r="D33" s="183"/>
      <c r="E33" s="87"/>
    </row>
    <row r="34" spans="1:5" ht="15" thickBot="1" x14ac:dyDescent="0.25">
      <c r="A34" s="88"/>
      <c r="B34" s="184" t="s">
        <v>92</v>
      </c>
      <c r="C34" s="184"/>
      <c r="D34" s="89"/>
      <c r="E34" s="90">
        <f>+D28-D32</f>
        <v>0</v>
      </c>
    </row>
    <row r="35" spans="1:5" ht="15" thickBot="1" x14ac:dyDescent="0.25">
      <c r="A35" s="88"/>
      <c r="B35" s="184" t="s">
        <v>93</v>
      </c>
      <c r="C35" s="184"/>
      <c r="D35" s="89"/>
      <c r="E35" s="91">
        <f>+E25+E34</f>
        <v>216450</v>
      </c>
    </row>
    <row r="36" spans="1:5" x14ac:dyDescent="0.2">
      <c r="A36" s="85"/>
      <c r="B36" s="185"/>
      <c r="C36" s="185"/>
      <c r="D36" s="92"/>
      <c r="E36" s="93"/>
    </row>
    <row r="37" spans="1:5" ht="15" x14ac:dyDescent="0.2">
      <c r="B37" s="176" t="s">
        <v>94</v>
      </c>
      <c r="C37" s="176"/>
      <c r="D37" s="75"/>
      <c r="E37" s="75"/>
    </row>
    <row r="38" spans="1:5" ht="15.75" thickBot="1" x14ac:dyDescent="0.25">
      <c r="B38" s="186" t="s">
        <v>95</v>
      </c>
      <c r="C38" s="186"/>
      <c r="D38" s="94"/>
      <c r="E38" s="80">
        <v>216450</v>
      </c>
    </row>
    <row r="39" spans="1:5" ht="15" thickTop="1" x14ac:dyDescent="0.2"/>
  </sheetData>
  <mergeCells count="30">
    <mergeCell ref="B38:C38"/>
    <mergeCell ref="B25:C25"/>
    <mergeCell ref="B26:C26"/>
    <mergeCell ref="B27:C27"/>
    <mergeCell ref="D28:D29"/>
    <mergeCell ref="B30:C30"/>
    <mergeCell ref="B31:C31"/>
    <mergeCell ref="D32:D33"/>
    <mergeCell ref="B34:C34"/>
    <mergeCell ref="B35:C35"/>
    <mergeCell ref="B36:C36"/>
    <mergeCell ref="B37:C37"/>
    <mergeCell ref="B24:C24"/>
    <mergeCell ref="D8:D9"/>
    <mergeCell ref="B10:C10"/>
    <mergeCell ref="B11:C11"/>
    <mergeCell ref="D12:D13"/>
    <mergeCell ref="B14:C14"/>
    <mergeCell ref="B15:C15"/>
    <mergeCell ref="B16:C16"/>
    <mergeCell ref="B17:C17"/>
    <mergeCell ref="B18:C18"/>
    <mergeCell ref="A21:E21"/>
    <mergeCell ref="B23:C23"/>
    <mergeCell ref="B7:C7"/>
    <mergeCell ref="A1:E1"/>
    <mergeCell ref="B3:C3"/>
    <mergeCell ref="B4:C4"/>
    <mergeCell ref="B5:C5"/>
    <mergeCell ref="B6:C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D9441-1C04-4A5E-B285-7CED5E8A73D8}">
  <sheetPr>
    <tabColor theme="9" tint="0.59999389629810485"/>
  </sheetPr>
  <dimension ref="A1:G39"/>
  <sheetViews>
    <sheetView workbookViewId="0">
      <selection activeCell="E26" sqref="E26"/>
    </sheetView>
  </sheetViews>
  <sheetFormatPr defaultColWidth="8.85546875" defaultRowHeight="14.25" x14ac:dyDescent="0.2"/>
  <cols>
    <col min="1" max="1" width="16.85546875" style="73" customWidth="1"/>
    <col min="2" max="2" width="69" style="73" bestFit="1" customWidth="1"/>
    <col min="3" max="3" width="16.85546875" style="73" customWidth="1"/>
    <col min="4" max="4" width="14.85546875" style="73" bestFit="1" customWidth="1"/>
    <col min="5" max="5" width="19.85546875" style="73" bestFit="1" customWidth="1"/>
    <col min="6" max="6" width="8.85546875" style="73"/>
    <col min="7" max="7" width="6.85546875" style="95" customWidth="1"/>
    <col min="8" max="16384" width="8.85546875" style="73"/>
  </cols>
  <sheetData>
    <row r="1" spans="1:5" s="68" customFormat="1" ht="18" x14ac:dyDescent="0.25">
      <c r="A1" s="175" t="s">
        <v>82</v>
      </c>
      <c r="B1" s="175"/>
      <c r="C1" s="175"/>
      <c r="D1" s="175"/>
      <c r="E1" s="175"/>
    </row>
    <row r="2" spans="1:5" ht="25.5" x14ac:dyDescent="0.2">
      <c r="A2" s="69" t="s">
        <v>83</v>
      </c>
      <c r="B2" s="70">
        <v>45231</v>
      </c>
      <c r="C2" s="71" t="s">
        <v>84</v>
      </c>
      <c r="D2" s="72" t="s">
        <v>84</v>
      </c>
      <c r="E2" s="72" t="s">
        <v>84</v>
      </c>
    </row>
    <row r="3" spans="1:5" ht="15" x14ac:dyDescent="0.2">
      <c r="A3" s="74"/>
      <c r="B3" s="176" t="s">
        <v>85</v>
      </c>
      <c r="C3" s="176"/>
      <c r="D3" s="75"/>
      <c r="E3" s="75"/>
    </row>
    <row r="4" spans="1:5" ht="15" x14ac:dyDescent="0.25">
      <c r="A4" s="76"/>
      <c r="B4" s="177" t="s">
        <v>86</v>
      </c>
      <c r="C4" s="177"/>
      <c r="D4" s="77"/>
      <c r="E4" s="78"/>
    </row>
    <row r="5" spans="1:5" x14ac:dyDescent="0.2">
      <c r="A5" s="76"/>
      <c r="B5" s="178">
        <v>45230</v>
      </c>
      <c r="C5" s="179"/>
      <c r="D5" s="79"/>
      <c r="E5" s="80">
        <v>165239.20000000001</v>
      </c>
    </row>
    <row r="6" spans="1:5" ht="15" x14ac:dyDescent="0.25">
      <c r="A6" s="76"/>
      <c r="B6" s="177" t="s">
        <v>87</v>
      </c>
      <c r="C6" s="177"/>
      <c r="D6" s="77"/>
      <c r="E6" s="77"/>
    </row>
    <row r="7" spans="1:5" ht="18.95" customHeight="1" thickBot="1" x14ac:dyDescent="0.3">
      <c r="A7" s="76"/>
      <c r="B7" s="174" t="s">
        <v>88</v>
      </c>
      <c r="C7" s="174"/>
      <c r="D7" s="78"/>
      <c r="E7" s="77"/>
    </row>
    <row r="8" spans="1:5" ht="15" x14ac:dyDescent="0.25">
      <c r="A8" s="81" t="s">
        <v>3</v>
      </c>
      <c r="B8" s="82" t="s">
        <v>89</v>
      </c>
      <c r="C8" s="83">
        <v>0</v>
      </c>
      <c r="D8" s="180">
        <f>SUM(C7:C9)</f>
        <v>0</v>
      </c>
      <c r="E8" s="77"/>
    </row>
    <row r="9" spans="1:5" ht="15.75" thickBot="1" x14ac:dyDescent="0.3">
      <c r="A9" s="81" t="s">
        <v>3</v>
      </c>
      <c r="B9" s="82" t="s">
        <v>89</v>
      </c>
      <c r="C9" s="84">
        <v>0</v>
      </c>
      <c r="D9" s="181"/>
      <c r="E9" s="77"/>
    </row>
    <row r="10" spans="1:5" ht="15" x14ac:dyDescent="0.25">
      <c r="A10" s="76"/>
      <c r="B10" s="177" t="s">
        <v>90</v>
      </c>
      <c r="C10" s="177"/>
      <c r="D10" s="77"/>
      <c r="E10" s="77"/>
    </row>
    <row r="11" spans="1:5" ht="15.75" thickBot="1" x14ac:dyDescent="0.3">
      <c r="A11" s="85"/>
      <c r="B11" s="174" t="s">
        <v>91</v>
      </c>
      <c r="C11" s="174">
        <v>0</v>
      </c>
      <c r="E11" s="86"/>
    </row>
    <row r="12" spans="1:5" ht="15" x14ac:dyDescent="0.25">
      <c r="A12" s="81" t="s">
        <v>3</v>
      </c>
      <c r="B12" s="82" t="s">
        <v>89</v>
      </c>
      <c r="C12" s="84">
        <v>0</v>
      </c>
      <c r="D12" s="182">
        <f>SUM(C12:C13)</f>
        <v>0</v>
      </c>
      <c r="E12" s="86"/>
    </row>
    <row r="13" spans="1:5" ht="15.75" thickBot="1" x14ac:dyDescent="0.3">
      <c r="A13" s="81" t="s">
        <v>3</v>
      </c>
      <c r="B13" s="82" t="s">
        <v>89</v>
      </c>
      <c r="C13" s="84">
        <v>0</v>
      </c>
      <c r="D13" s="183"/>
      <c r="E13" s="87"/>
    </row>
    <row r="14" spans="1:5" ht="26.45" customHeight="1" thickBot="1" x14ac:dyDescent="0.25">
      <c r="A14" s="88"/>
      <c r="B14" s="184" t="s">
        <v>92</v>
      </c>
      <c r="C14" s="184"/>
      <c r="D14" s="89"/>
      <c r="E14" s="90">
        <f>+D8-D12</f>
        <v>0</v>
      </c>
    </row>
    <row r="15" spans="1:5" ht="26.45" customHeight="1" thickBot="1" x14ac:dyDescent="0.25">
      <c r="A15" s="88"/>
      <c r="B15" s="184" t="s">
        <v>93</v>
      </c>
      <c r="C15" s="184"/>
      <c r="D15" s="89"/>
      <c r="E15" s="91">
        <f>+E5+E14</f>
        <v>165239.20000000001</v>
      </c>
    </row>
    <row r="16" spans="1:5" x14ac:dyDescent="0.2">
      <c r="A16" s="85"/>
      <c r="B16" s="185"/>
      <c r="C16" s="185"/>
      <c r="D16" s="92"/>
      <c r="E16" s="93"/>
    </row>
    <row r="17" spans="1:5" ht="15" x14ac:dyDescent="0.2">
      <c r="B17" s="176" t="s">
        <v>94</v>
      </c>
      <c r="C17" s="176"/>
      <c r="D17" s="75"/>
      <c r="E17" s="75"/>
    </row>
    <row r="18" spans="1:5" ht="15.75" thickBot="1" x14ac:dyDescent="0.25">
      <c r="B18" s="186" t="s">
        <v>95</v>
      </c>
      <c r="C18" s="186"/>
      <c r="D18" s="94"/>
      <c r="E18" s="80">
        <v>165239.20000000001</v>
      </c>
    </row>
    <row r="21" spans="1:5" ht="18" x14ac:dyDescent="0.2">
      <c r="A21" s="175" t="s">
        <v>96</v>
      </c>
      <c r="B21" s="175"/>
      <c r="C21" s="175"/>
      <c r="D21" s="175"/>
      <c r="E21" s="175"/>
    </row>
    <row r="22" spans="1:5" ht="25.5" x14ac:dyDescent="0.2">
      <c r="A22" s="69" t="s">
        <v>83</v>
      </c>
      <c r="B22" s="70">
        <v>45231</v>
      </c>
      <c r="C22" s="71" t="s">
        <v>84</v>
      </c>
      <c r="D22" s="72" t="s">
        <v>84</v>
      </c>
      <c r="E22" s="72" t="s">
        <v>84</v>
      </c>
    </row>
    <row r="23" spans="1:5" ht="15" x14ac:dyDescent="0.2">
      <c r="A23" s="74"/>
      <c r="B23" s="176" t="s">
        <v>85</v>
      </c>
      <c r="C23" s="176"/>
      <c r="D23" s="75"/>
      <c r="E23" s="75"/>
    </row>
    <row r="24" spans="1:5" ht="15" x14ac:dyDescent="0.25">
      <c r="A24" s="76"/>
      <c r="B24" s="177" t="s">
        <v>86</v>
      </c>
      <c r="C24" s="177"/>
      <c r="D24" s="77"/>
      <c r="E24" s="78"/>
    </row>
    <row r="25" spans="1:5" x14ac:dyDescent="0.2">
      <c r="A25" s="76"/>
      <c r="B25" s="178">
        <v>45230</v>
      </c>
      <c r="C25" s="179"/>
      <c r="D25" s="79"/>
      <c r="E25" s="80">
        <v>218250</v>
      </c>
    </row>
    <row r="26" spans="1:5" ht="15" x14ac:dyDescent="0.25">
      <c r="A26" s="76"/>
      <c r="B26" s="177" t="s">
        <v>87</v>
      </c>
      <c r="C26" s="177"/>
      <c r="D26" s="77"/>
      <c r="E26" s="77"/>
    </row>
    <row r="27" spans="1:5" ht="15.75" thickBot="1" x14ac:dyDescent="0.3">
      <c r="A27" s="76"/>
      <c r="B27" s="174" t="s">
        <v>88</v>
      </c>
      <c r="C27" s="174"/>
      <c r="D27" s="78"/>
      <c r="E27" s="77"/>
    </row>
    <row r="28" spans="1:5" ht="15" x14ac:dyDescent="0.25">
      <c r="A28" s="81" t="s">
        <v>3</v>
      </c>
      <c r="B28" s="82" t="s">
        <v>89</v>
      </c>
      <c r="C28" s="83">
        <v>0</v>
      </c>
      <c r="D28" s="180">
        <f>SUM(C27:C29)</f>
        <v>0</v>
      </c>
      <c r="E28" s="77"/>
    </row>
    <row r="29" spans="1:5" ht="15.75" thickBot="1" x14ac:dyDescent="0.3">
      <c r="A29" s="81" t="s">
        <v>3</v>
      </c>
      <c r="B29" s="82" t="s">
        <v>89</v>
      </c>
      <c r="C29" s="84">
        <v>0</v>
      </c>
      <c r="D29" s="181"/>
      <c r="E29" s="77"/>
    </row>
    <row r="30" spans="1:5" ht="15" x14ac:dyDescent="0.25">
      <c r="A30" s="76"/>
      <c r="B30" s="177" t="s">
        <v>90</v>
      </c>
      <c r="C30" s="177"/>
      <c r="D30" s="77"/>
      <c r="E30" s="77"/>
    </row>
    <row r="31" spans="1:5" ht="15.75" thickBot="1" x14ac:dyDescent="0.3">
      <c r="A31" s="85"/>
      <c r="B31" s="174" t="s">
        <v>91</v>
      </c>
      <c r="C31" s="174">
        <v>0</v>
      </c>
      <c r="E31" s="86"/>
    </row>
    <row r="32" spans="1:5" ht="15" x14ac:dyDescent="0.25">
      <c r="A32" s="81" t="s">
        <v>3</v>
      </c>
      <c r="B32" s="82" t="s">
        <v>89</v>
      </c>
      <c r="C32" s="84">
        <v>0</v>
      </c>
      <c r="D32" s="182">
        <f>SUM(C32:C33)</f>
        <v>0</v>
      </c>
      <c r="E32" s="86"/>
    </row>
    <row r="33" spans="1:5" ht="15.75" thickBot="1" x14ac:dyDescent="0.3">
      <c r="A33" s="81" t="s">
        <v>3</v>
      </c>
      <c r="B33" s="82" t="s">
        <v>89</v>
      </c>
      <c r="C33" s="84">
        <v>0</v>
      </c>
      <c r="D33" s="183"/>
      <c r="E33" s="87"/>
    </row>
    <row r="34" spans="1:5" ht="15" thickBot="1" x14ac:dyDescent="0.25">
      <c r="A34" s="88"/>
      <c r="B34" s="184" t="s">
        <v>92</v>
      </c>
      <c r="C34" s="184"/>
      <c r="D34" s="89"/>
      <c r="E34" s="90">
        <f>+D28-D32</f>
        <v>0</v>
      </c>
    </row>
    <row r="35" spans="1:5" ht="15" thickBot="1" x14ac:dyDescent="0.25">
      <c r="A35" s="88"/>
      <c r="B35" s="184" t="s">
        <v>93</v>
      </c>
      <c r="C35" s="184"/>
      <c r="D35" s="89"/>
      <c r="E35" s="91">
        <f>+E25+E34</f>
        <v>218250</v>
      </c>
    </row>
    <row r="36" spans="1:5" x14ac:dyDescent="0.2">
      <c r="A36" s="85"/>
      <c r="B36" s="185"/>
      <c r="C36" s="185"/>
      <c r="D36" s="92"/>
      <c r="E36" s="93"/>
    </row>
    <row r="37" spans="1:5" ht="15" x14ac:dyDescent="0.2">
      <c r="B37" s="176" t="s">
        <v>94</v>
      </c>
      <c r="C37" s="176"/>
      <c r="D37" s="75"/>
      <c r="E37" s="75"/>
    </row>
    <row r="38" spans="1:5" ht="15.75" thickBot="1" x14ac:dyDescent="0.25">
      <c r="B38" s="186" t="s">
        <v>95</v>
      </c>
      <c r="C38" s="186"/>
      <c r="D38" s="94"/>
      <c r="E38" s="80">
        <v>218250</v>
      </c>
    </row>
    <row r="39" spans="1:5" ht="15" thickTop="1" x14ac:dyDescent="0.2"/>
  </sheetData>
  <mergeCells count="30">
    <mergeCell ref="B38:C38"/>
    <mergeCell ref="B25:C25"/>
    <mergeCell ref="B26:C26"/>
    <mergeCell ref="B27:C27"/>
    <mergeCell ref="D28:D29"/>
    <mergeCell ref="B30:C30"/>
    <mergeCell ref="B31:C31"/>
    <mergeCell ref="D32:D33"/>
    <mergeCell ref="B34:C34"/>
    <mergeCell ref="B35:C35"/>
    <mergeCell ref="B36:C36"/>
    <mergeCell ref="B37:C37"/>
    <mergeCell ref="B24:C24"/>
    <mergeCell ref="D8:D9"/>
    <mergeCell ref="B10:C10"/>
    <mergeCell ref="B11:C11"/>
    <mergeCell ref="D12:D13"/>
    <mergeCell ref="B14:C14"/>
    <mergeCell ref="B15:C15"/>
    <mergeCell ref="B16:C16"/>
    <mergeCell ref="B17:C17"/>
    <mergeCell ref="B18:C18"/>
    <mergeCell ref="A21:E21"/>
    <mergeCell ref="B23:C23"/>
    <mergeCell ref="B7:C7"/>
    <mergeCell ref="A1:E1"/>
    <mergeCell ref="B3:C3"/>
    <mergeCell ref="B4:C4"/>
    <mergeCell ref="B5:C5"/>
    <mergeCell ref="B6:C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8D5DE-454D-41AB-AFCA-FEA4D949F096}">
  <sheetPr>
    <tabColor theme="9" tint="0.59999389629810485"/>
  </sheetPr>
  <dimension ref="A1:G39"/>
  <sheetViews>
    <sheetView topLeftCell="A11" workbookViewId="0">
      <selection activeCell="E26" sqref="E26"/>
    </sheetView>
  </sheetViews>
  <sheetFormatPr defaultColWidth="8.85546875" defaultRowHeight="14.25" x14ac:dyDescent="0.2"/>
  <cols>
    <col min="1" max="1" width="16.85546875" style="73" customWidth="1"/>
    <col min="2" max="2" width="69" style="73" bestFit="1" customWidth="1"/>
    <col min="3" max="3" width="16.85546875" style="73" customWidth="1"/>
    <col min="4" max="4" width="14.85546875" style="73" bestFit="1" customWidth="1"/>
    <col min="5" max="5" width="19.85546875" style="73" bestFit="1" customWidth="1"/>
    <col min="6" max="6" width="8.85546875" style="73"/>
    <col min="7" max="7" width="6.85546875" style="95" customWidth="1"/>
    <col min="8" max="16384" width="8.85546875" style="73"/>
  </cols>
  <sheetData>
    <row r="1" spans="1:5" s="68" customFormat="1" ht="18" x14ac:dyDescent="0.25">
      <c r="A1" s="175" t="s">
        <v>82</v>
      </c>
      <c r="B1" s="175"/>
      <c r="C1" s="175"/>
      <c r="D1" s="175"/>
      <c r="E1" s="175"/>
    </row>
    <row r="2" spans="1:5" ht="25.5" x14ac:dyDescent="0.2">
      <c r="A2" s="69" t="s">
        <v>83</v>
      </c>
      <c r="B2" s="70">
        <v>45261</v>
      </c>
      <c r="C2" s="71" t="s">
        <v>84</v>
      </c>
      <c r="D2" s="72" t="s">
        <v>84</v>
      </c>
      <c r="E2" s="72" t="s">
        <v>84</v>
      </c>
    </row>
    <row r="3" spans="1:5" ht="15" x14ac:dyDescent="0.2">
      <c r="A3" s="74"/>
      <c r="B3" s="176" t="s">
        <v>85</v>
      </c>
      <c r="C3" s="176"/>
      <c r="D3" s="75"/>
      <c r="E3" s="75"/>
    </row>
    <row r="4" spans="1:5" ht="15" x14ac:dyDescent="0.25">
      <c r="A4" s="76"/>
      <c r="B4" s="177" t="s">
        <v>86</v>
      </c>
      <c r="C4" s="177"/>
      <c r="D4" s="77"/>
      <c r="E4" s="78"/>
    </row>
    <row r="5" spans="1:5" x14ac:dyDescent="0.2">
      <c r="A5" s="76"/>
      <c r="B5" s="178">
        <v>45260</v>
      </c>
      <c r="C5" s="179"/>
      <c r="D5" s="79"/>
      <c r="E5" s="80">
        <v>181878.39999999999</v>
      </c>
    </row>
    <row r="6" spans="1:5" ht="15" x14ac:dyDescent="0.25">
      <c r="A6" s="76"/>
      <c r="B6" s="177" t="s">
        <v>87</v>
      </c>
      <c r="C6" s="177"/>
      <c r="D6" s="77"/>
      <c r="E6" s="77"/>
    </row>
    <row r="7" spans="1:5" ht="18.95" customHeight="1" thickBot="1" x14ac:dyDescent="0.3">
      <c r="A7" s="76"/>
      <c r="B7" s="174" t="s">
        <v>88</v>
      </c>
      <c r="C7" s="174"/>
      <c r="D7" s="78"/>
      <c r="E7" s="77"/>
    </row>
    <row r="8" spans="1:5" ht="15" x14ac:dyDescent="0.25">
      <c r="A8" s="81" t="s">
        <v>3</v>
      </c>
      <c r="B8" s="82" t="s">
        <v>89</v>
      </c>
      <c r="C8" s="83">
        <v>0</v>
      </c>
      <c r="D8" s="180">
        <f>SUM(C7:C9)</f>
        <v>0</v>
      </c>
      <c r="E8" s="77"/>
    </row>
    <row r="9" spans="1:5" ht="15.75" thickBot="1" x14ac:dyDescent="0.3">
      <c r="A9" s="81" t="s">
        <v>3</v>
      </c>
      <c r="B9" s="82" t="s">
        <v>89</v>
      </c>
      <c r="C9" s="84">
        <v>0</v>
      </c>
      <c r="D9" s="181"/>
      <c r="E9" s="77"/>
    </row>
    <row r="10" spans="1:5" ht="15" x14ac:dyDescent="0.25">
      <c r="A10" s="76"/>
      <c r="B10" s="177" t="s">
        <v>90</v>
      </c>
      <c r="C10" s="177"/>
      <c r="D10" s="77"/>
      <c r="E10" s="77"/>
    </row>
    <row r="11" spans="1:5" ht="15.75" thickBot="1" x14ac:dyDescent="0.3">
      <c r="A11" s="85"/>
      <c r="B11" s="174" t="s">
        <v>91</v>
      </c>
      <c r="C11" s="174">
        <v>0</v>
      </c>
      <c r="E11" s="86"/>
    </row>
    <row r="12" spans="1:5" ht="15" x14ac:dyDescent="0.25">
      <c r="A12" s="81" t="s">
        <v>3</v>
      </c>
      <c r="B12" s="82" t="s">
        <v>89</v>
      </c>
      <c r="C12" s="84">
        <v>0</v>
      </c>
      <c r="D12" s="182">
        <f>SUM(C12:C13)</f>
        <v>0</v>
      </c>
      <c r="E12" s="86"/>
    </row>
    <row r="13" spans="1:5" ht="15.75" thickBot="1" x14ac:dyDescent="0.3">
      <c r="A13" s="81" t="s">
        <v>3</v>
      </c>
      <c r="B13" s="82" t="s">
        <v>89</v>
      </c>
      <c r="C13" s="84">
        <v>0</v>
      </c>
      <c r="D13" s="183"/>
      <c r="E13" s="87"/>
    </row>
    <row r="14" spans="1:5" ht="26.45" customHeight="1" thickBot="1" x14ac:dyDescent="0.25">
      <c r="A14" s="88"/>
      <c r="B14" s="184" t="s">
        <v>92</v>
      </c>
      <c r="C14" s="184"/>
      <c r="D14" s="89"/>
      <c r="E14" s="90">
        <f>+D8-D12</f>
        <v>0</v>
      </c>
    </row>
    <row r="15" spans="1:5" ht="26.45" customHeight="1" thickBot="1" x14ac:dyDescent="0.25">
      <c r="A15" s="88"/>
      <c r="B15" s="184" t="s">
        <v>93</v>
      </c>
      <c r="C15" s="184"/>
      <c r="D15" s="89"/>
      <c r="E15" s="91">
        <f>+E5+E14</f>
        <v>181878.39999999999</v>
      </c>
    </row>
    <row r="16" spans="1:5" x14ac:dyDescent="0.2">
      <c r="A16" s="85"/>
      <c r="B16" s="185"/>
      <c r="C16" s="185"/>
      <c r="D16" s="92"/>
      <c r="E16" s="93"/>
    </row>
    <row r="17" spans="1:5" ht="15" x14ac:dyDescent="0.2">
      <c r="B17" s="176" t="s">
        <v>94</v>
      </c>
      <c r="C17" s="176"/>
      <c r="D17" s="75"/>
      <c r="E17" s="75"/>
    </row>
    <row r="18" spans="1:5" ht="15.75" thickBot="1" x14ac:dyDescent="0.25">
      <c r="B18" s="186" t="s">
        <v>95</v>
      </c>
      <c r="C18" s="186"/>
      <c r="D18" s="94"/>
      <c r="E18" s="80">
        <v>181878.39999999999</v>
      </c>
    </row>
    <row r="21" spans="1:5" ht="18" x14ac:dyDescent="0.2">
      <c r="A21" s="175" t="s">
        <v>96</v>
      </c>
      <c r="B21" s="175"/>
      <c r="C21" s="175"/>
      <c r="D21" s="175"/>
      <c r="E21" s="175"/>
    </row>
    <row r="22" spans="1:5" ht="25.5" x14ac:dyDescent="0.2">
      <c r="A22" s="69" t="s">
        <v>83</v>
      </c>
      <c r="B22" s="70">
        <v>45261</v>
      </c>
      <c r="C22" s="71" t="s">
        <v>84</v>
      </c>
      <c r="D22" s="72" t="s">
        <v>84</v>
      </c>
      <c r="E22" s="72" t="s">
        <v>84</v>
      </c>
    </row>
    <row r="23" spans="1:5" ht="15" x14ac:dyDescent="0.2">
      <c r="A23" s="74"/>
      <c r="B23" s="176" t="s">
        <v>85</v>
      </c>
      <c r="C23" s="176"/>
      <c r="D23" s="75"/>
      <c r="E23" s="75"/>
    </row>
    <row r="24" spans="1:5" ht="15" x14ac:dyDescent="0.25">
      <c r="A24" s="76"/>
      <c r="B24" s="177" t="s">
        <v>86</v>
      </c>
      <c r="C24" s="177"/>
      <c r="D24" s="77"/>
      <c r="E24" s="78"/>
    </row>
    <row r="25" spans="1:5" x14ac:dyDescent="0.2">
      <c r="A25" s="76"/>
      <c r="B25" s="178">
        <v>45260</v>
      </c>
      <c r="C25" s="179"/>
      <c r="D25" s="79"/>
      <c r="E25" s="80">
        <v>218250</v>
      </c>
    </row>
    <row r="26" spans="1:5" ht="15" x14ac:dyDescent="0.25">
      <c r="A26" s="76"/>
      <c r="B26" s="177" t="s">
        <v>87</v>
      </c>
      <c r="C26" s="177"/>
      <c r="D26" s="77"/>
      <c r="E26" s="77"/>
    </row>
    <row r="27" spans="1:5" ht="15.75" thickBot="1" x14ac:dyDescent="0.3">
      <c r="A27" s="76"/>
      <c r="B27" s="174" t="s">
        <v>88</v>
      </c>
      <c r="C27" s="174"/>
      <c r="D27" s="78"/>
      <c r="E27" s="77"/>
    </row>
    <row r="28" spans="1:5" ht="15" x14ac:dyDescent="0.25">
      <c r="A28" s="81" t="s">
        <v>3</v>
      </c>
      <c r="B28" s="82" t="s">
        <v>89</v>
      </c>
      <c r="C28" s="83">
        <v>0</v>
      </c>
      <c r="D28" s="180">
        <f>SUM(C27:C29)</f>
        <v>0</v>
      </c>
      <c r="E28" s="77"/>
    </row>
    <row r="29" spans="1:5" ht="15.75" thickBot="1" x14ac:dyDescent="0.3">
      <c r="A29" s="81" t="s">
        <v>3</v>
      </c>
      <c r="B29" s="82" t="s">
        <v>89</v>
      </c>
      <c r="C29" s="84">
        <v>0</v>
      </c>
      <c r="D29" s="181"/>
      <c r="E29" s="77"/>
    </row>
    <row r="30" spans="1:5" ht="15" x14ac:dyDescent="0.25">
      <c r="A30" s="76"/>
      <c r="B30" s="177" t="s">
        <v>90</v>
      </c>
      <c r="C30" s="177"/>
      <c r="D30" s="77"/>
      <c r="E30" s="77"/>
    </row>
    <row r="31" spans="1:5" ht="15.75" thickBot="1" x14ac:dyDescent="0.3">
      <c r="A31" s="85"/>
      <c r="B31" s="174" t="s">
        <v>91</v>
      </c>
      <c r="C31" s="174">
        <v>0</v>
      </c>
      <c r="E31" s="86"/>
    </row>
    <row r="32" spans="1:5" ht="15" x14ac:dyDescent="0.25">
      <c r="A32" s="81" t="s">
        <v>3</v>
      </c>
      <c r="B32" s="82" t="s">
        <v>89</v>
      </c>
      <c r="C32" s="84">
        <v>0</v>
      </c>
      <c r="D32" s="182">
        <f>SUM(C32:C33)</f>
        <v>0</v>
      </c>
      <c r="E32" s="86"/>
    </row>
    <row r="33" spans="1:5" ht="15.75" thickBot="1" x14ac:dyDescent="0.3">
      <c r="A33" s="81" t="s">
        <v>3</v>
      </c>
      <c r="B33" s="82" t="s">
        <v>89</v>
      </c>
      <c r="C33" s="84">
        <v>0</v>
      </c>
      <c r="D33" s="183"/>
      <c r="E33" s="87"/>
    </row>
    <row r="34" spans="1:5" ht="15" thickBot="1" x14ac:dyDescent="0.25">
      <c r="A34" s="88"/>
      <c r="B34" s="184" t="s">
        <v>92</v>
      </c>
      <c r="C34" s="184"/>
      <c r="D34" s="89"/>
      <c r="E34" s="90">
        <f>+D28-D32</f>
        <v>0</v>
      </c>
    </row>
    <row r="35" spans="1:5" ht="15" thickBot="1" x14ac:dyDescent="0.25">
      <c r="A35" s="88"/>
      <c r="B35" s="184" t="s">
        <v>93</v>
      </c>
      <c r="C35" s="184"/>
      <c r="D35" s="89"/>
      <c r="E35" s="91">
        <f>+E25+E34</f>
        <v>218250</v>
      </c>
    </row>
    <row r="36" spans="1:5" x14ac:dyDescent="0.2">
      <c r="A36" s="85"/>
      <c r="B36" s="185"/>
      <c r="C36" s="185"/>
      <c r="D36" s="92"/>
      <c r="E36" s="93"/>
    </row>
    <row r="37" spans="1:5" ht="15" x14ac:dyDescent="0.2">
      <c r="B37" s="176" t="s">
        <v>94</v>
      </c>
      <c r="C37" s="176"/>
      <c r="D37" s="75"/>
      <c r="E37" s="75"/>
    </row>
    <row r="38" spans="1:5" ht="15.75" thickBot="1" x14ac:dyDescent="0.25">
      <c r="B38" s="186" t="s">
        <v>95</v>
      </c>
      <c r="C38" s="186"/>
      <c r="D38" s="94"/>
      <c r="E38" s="80">
        <v>218250</v>
      </c>
    </row>
    <row r="39" spans="1:5" ht="15" thickTop="1" x14ac:dyDescent="0.2"/>
  </sheetData>
  <mergeCells count="30">
    <mergeCell ref="B38:C38"/>
    <mergeCell ref="B25:C25"/>
    <mergeCell ref="B26:C26"/>
    <mergeCell ref="B27:C27"/>
    <mergeCell ref="D28:D29"/>
    <mergeCell ref="B30:C30"/>
    <mergeCell ref="B31:C31"/>
    <mergeCell ref="D32:D33"/>
    <mergeCell ref="B34:C34"/>
    <mergeCell ref="B35:C35"/>
    <mergeCell ref="B36:C36"/>
    <mergeCell ref="B37:C37"/>
    <mergeCell ref="B24:C24"/>
    <mergeCell ref="D8:D9"/>
    <mergeCell ref="B10:C10"/>
    <mergeCell ref="B11:C11"/>
    <mergeCell ref="D12:D13"/>
    <mergeCell ref="B14:C14"/>
    <mergeCell ref="B15:C15"/>
    <mergeCell ref="B16:C16"/>
    <mergeCell ref="B17:C17"/>
    <mergeCell ref="B18:C18"/>
    <mergeCell ref="A21:E21"/>
    <mergeCell ref="B23:C23"/>
    <mergeCell ref="B7:C7"/>
    <mergeCell ref="A1:E1"/>
    <mergeCell ref="B3:C3"/>
    <mergeCell ref="B4:C4"/>
    <mergeCell ref="B5:C5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E3D05-72A7-498B-9724-0D9D94028083}">
  <sheetPr>
    <tabColor theme="7" tint="0.59999389629810485"/>
  </sheetPr>
  <dimension ref="A1:H250"/>
  <sheetViews>
    <sheetView zoomScale="115" zoomScaleNormal="115" workbookViewId="0">
      <selection sqref="A1:F1"/>
    </sheetView>
  </sheetViews>
  <sheetFormatPr defaultRowHeight="12.75" x14ac:dyDescent="0.2"/>
  <cols>
    <col min="1" max="1" width="16.42578125" style="4" customWidth="1"/>
    <col min="2" max="2" width="19.140625" style="53" bestFit="1" customWidth="1"/>
    <col min="3" max="3" width="16.42578125" customWidth="1"/>
    <col min="4" max="4" width="62" bestFit="1" customWidth="1"/>
    <col min="5" max="5" width="23.5703125" customWidth="1"/>
    <col min="6" max="6" width="19.5703125" customWidth="1"/>
    <col min="7" max="7" width="12.28515625" bestFit="1" customWidth="1"/>
    <col min="8" max="8" width="10.140625" bestFit="1" customWidth="1"/>
  </cols>
  <sheetData>
    <row r="1" spans="1:6" ht="18" customHeight="1" x14ac:dyDescent="0.2">
      <c r="A1" s="165" t="s">
        <v>0</v>
      </c>
      <c r="B1" s="166"/>
      <c r="C1" s="166"/>
      <c r="D1" s="166"/>
      <c r="E1" s="166"/>
      <c r="F1" s="167"/>
    </row>
    <row r="2" spans="1:6" ht="18.75" thickBot="1" x14ac:dyDescent="0.25">
      <c r="A2" s="168" t="s">
        <v>1</v>
      </c>
      <c r="B2" s="169"/>
      <c r="C2" s="169"/>
      <c r="D2" s="169"/>
      <c r="E2" s="169"/>
      <c r="F2" s="170"/>
    </row>
    <row r="3" spans="1:6" ht="18" customHeight="1" thickBot="1" x14ac:dyDescent="0.25">
      <c r="A3" s="171" t="s">
        <v>2</v>
      </c>
      <c r="B3" s="172"/>
      <c r="C3" s="172"/>
      <c r="D3" s="172"/>
      <c r="E3" s="172"/>
      <c r="F3" s="173"/>
    </row>
    <row r="4" spans="1:6" s="4" customFormat="1" ht="31.5" x14ac:dyDescent="0.2">
      <c r="A4" s="1" t="s">
        <v>3</v>
      </c>
      <c r="B4" s="49" t="s">
        <v>4</v>
      </c>
      <c r="C4" s="2" t="s">
        <v>5</v>
      </c>
      <c r="D4" s="2" t="s">
        <v>6</v>
      </c>
      <c r="E4" s="3" t="s">
        <v>7</v>
      </c>
      <c r="F4" s="23" t="s">
        <v>8</v>
      </c>
    </row>
    <row r="5" spans="1:6" s="4" customFormat="1" ht="15.75" x14ac:dyDescent="0.2">
      <c r="A5" s="9"/>
      <c r="B5" s="50"/>
      <c r="C5" s="6"/>
      <c r="D5" s="6" t="s">
        <v>9</v>
      </c>
      <c r="E5" s="12">
        <v>0</v>
      </c>
      <c r="F5" s="12">
        <v>0</v>
      </c>
    </row>
    <row r="6" spans="1:6" ht="14.25" x14ac:dyDescent="0.2">
      <c r="A6" s="34">
        <v>45005</v>
      </c>
      <c r="B6" s="34" t="s">
        <v>10</v>
      </c>
      <c r="C6" s="58">
        <v>2002</v>
      </c>
      <c r="D6" s="18" t="s">
        <v>11</v>
      </c>
      <c r="E6" s="12">
        <v>2714160</v>
      </c>
      <c r="F6" s="24">
        <f>+F5+E6</f>
        <v>2714160</v>
      </c>
    </row>
    <row r="7" spans="1:6" ht="14.25" x14ac:dyDescent="0.2">
      <c r="A7" s="34">
        <v>45006</v>
      </c>
      <c r="B7" s="34" t="s">
        <v>12</v>
      </c>
      <c r="C7" s="58">
        <v>3001</v>
      </c>
      <c r="D7" s="18" t="s">
        <v>13</v>
      </c>
      <c r="E7" s="12">
        <v>-2714160</v>
      </c>
      <c r="F7" s="24">
        <f t="shared" ref="F7:F69" si="0">+F6+E7</f>
        <v>0</v>
      </c>
    </row>
    <row r="8" spans="1:6" ht="14.25" x14ac:dyDescent="0.2">
      <c r="A8" s="35">
        <v>45039</v>
      </c>
      <c r="B8" s="34" t="s">
        <v>14</v>
      </c>
      <c r="C8" s="59">
        <v>3006</v>
      </c>
      <c r="D8" s="11" t="s">
        <v>15</v>
      </c>
      <c r="E8" s="12">
        <v>880000</v>
      </c>
      <c r="F8" s="24">
        <f t="shared" si="0"/>
        <v>880000</v>
      </c>
    </row>
    <row r="9" spans="1:6" ht="14.25" x14ac:dyDescent="0.2">
      <c r="A9" s="35">
        <v>45040</v>
      </c>
      <c r="B9" s="35"/>
      <c r="C9" s="60">
        <v>23</v>
      </c>
      <c r="D9" s="11" t="s">
        <v>16</v>
      </c>
      <c r="E9" s="12">
        <v>-220000</v>
      </c>
      <c r="F9" s="24">
        <f t="shared" si="0"/>
        <v>660000</v>
      </c>
    </row>
    <row r="10" spans="1:6" ht="14.25" x14ac:dyDescent="0.2">
      <c r="A10" s="35">
        <v>45043</v>
      </c>
      <c r="B10" s="35"/>
      <c r="C10" s="60">
        <v>174</v>
      </c>
      <c r="D10" s="11" t="s">
        <v>17</v>
      </c>
      <c r="E10" s="12">
        <v>-142500</v>
      </c>
      <c r="F10" s="24">
        <f t="shared" si="0"/>
        <v>517500</v>
      </c>
    </row>
    <row r="11" spans="1:6" ht="14.25" x14ac:dyDescent="0.2">
      <c r="A11" s="35">
        <v>45043</v>
      </c>
      <c r="B11" s="35"/>
      <c r="C11" s="60">
        <v>174</v>
      </c>
      <c r="D11" s="11" t="s">
        <v>18</v>
      </c>
      <c r="E11" s="12">
        <v>-7500</v>
      </c>
      <c r="F11" s="24">
        <f t="shared" si="0"/>
        <v>510000</v>
      </c>
    </row>
    <row r="12" spans="1:6" ht="14.25" x14ac:dyDescent="0.2">
      <c r="A12" s="35">
        <v>45044</v>
      </c>
      <c r="B12" s="35"/>
      <c r="C12" s="60">
        <v>106</v>
      </c>
      <c r="D12" s="11" t="s">
        <v>19</v>
      </c>
      <c r="E12" s="12">
        <v>-285000</v>
      </c>
      <c r="F12" s="24">
        <f t="shared" si="0"/>
        <v>225000</v>
      </c>
    </row>
    <row r="13" spans="1:6" ht="14.25" x14ac:dyDescent="0.2">
      <c r="A13" s="35">
        <v>45044</v>
      </c>
      <c r="B13" s="35"/>
      <c r="C13" s="60">
        <v>106</v>
      </c>
      <c r="D13" s="11" t="s">
        <v>20</v>
      </c>
      <c r="E13" s="12">
        <v>-15000</v>
      </c>
      <c r="F13" s="24">
        <f t="shared" si="0"/>
        <v>210000</v>
      </c>
    </row>
    <row r="14" spans="1:6" ht="14.25" x14ac:dyDescent="0.2">
      <c r="A14" s="35">
        <v>45044</v>
      </c>
      <c r="B14" s="35"/>
      <c r="C14" s="60">
        <v>2089</v>
      </c>
      <c r="D14" s="11" t="s">
        <v>21</v>
      </c>
      <c r="E14" s="12">
        <v>-114000</v>
      </c>
      <c r="F14" s="24">
        <f t="shared" si="0"/>
        <v>96000</v>
      </c>
    </row>
    <row r="15" spans="1:6" ht="14.25" x14ac:dyDescent="0.2">
      <c r="A15" s="35">
        <v>45044</v>
      </c>
      <c r="B15" s="35"/>
      <c r="C15" s="60">
        <v>2089</v>
      </c>
      <c r="D15" s="11" t="s">
        <v>22</v>
      </c>
      <c r="E15" s="12">
        <v>-6000</v>
      </c>
      <c r="F15" s="24">
        <f t="shared" si="0"/>
        <v>90000</v>
      </c>
    </row>
    <row r="16" spans="1:6" ht="14.25" x14ac:dyDescent="0.2">
      <c r="A16" s="35">
        <v>45045</v>
      </c>
      <c r="B16" s="35"/>
      <c r="C16" s="60">
        <v>79</v>
      </c>
      <c r="D16" s="11" t="s">
        <v>23</v>
      </c>
      <c r="E16" s="12">
        <v>-85500</v>
      </c>
      <c r="F16" s="24">
        <f t="shared" si="0"/>
        <v>4500</v>
      </c>
    </row>
    <row r="17" spans="1:6" ht="14.25" x14ac:dyDescent="0.2">
      <c r="A17" s="35">
        <v>45045</v>
      </c>
      <c r="B17" s="35"/>
      <c r="C17" s="60">
        <v>79</v>
      </c>
      <c r="D17" s="11" t="s">
        <v>24</v>
      </c>
      <c r="E17" s="12">
        <v>-4500</v>
      </c>
      <c r="F17" s="24">
        <f t="shared" si="0"/>
        <v>0</v>
      </c>
    </row>
    <row r="18" spans="1:6" ht="14.25" x14ac:dyDescent="0.2">
      <c r="A18" s="36">
        <v>45056</v>
      </c>
      <c r="B18" s="36"/>
      <c r="C18" s="60">
        <v>2003</v>
      </c>
      <c r="D18" s="22" t="s">
        <v>25</v>
      </c>
      <c r="E18" s="12">
        <v>3290484</v>
      </c>
      <c r="F18" s="24">
        <f t="shared" si="0"/>
        <v>3290484</v>
      </c>
    </row>
    <row r="19" spans="1:6" ht="14.25" x14ac:dyDescent="0.2">
      <c r="A19" s="35">
        <v>45075</v>
      </c>
      <c r="B19" s="35"/>
      <c r="C19" s="60">
        <v>179</v>
      </c>
      <c r="D19" s="11" t="s">
        <v>17</v>
      </c>
      <c r="E19" s="12">
        <v>-76000</v>
      </c>
      <c r="F19" s="24">
        <f t="shared" si="0"/>
        <v>3214484</v>
      </c>
    </row>
    <row r="20" spans="1:6" ht="14.25" x14ac:dyDescent="0.2">
      <c r="A20" s="35">
        <v>45075</v>
      </c>
      <c r="B20" s="35"/>
      <c r="C20" s="60">
        <v>179</v>
      </c>
      <c r="D20" s="11" t="s">
        <v>18</v>
      </c>
      <c r="E20" s="12">
        <v>-4000</v>
      </c>
      <c r="F20" s="24">
        <f t="shared" si="0"/>
        <v>3210484</v>
      </c>
    </row>
    <row r="21" spans="1:6" ht="14.25" x14ac:dyDescent="0.2">
      <c r="A21" s="35">
        <v>45077</v>
      </c>
      <c r="B21" s="35"/>
      <c r="C21" s="60">
        <v>5853</v>
      </c>
      <c r="D21" s="11" t="s">
        <v>26</v>
      </c>
      <c r="E21" s="12">
        <v>-774250</v>
      </c>
      <c r="F21" s="24">
        <f t="shared" si="0"/>
        <v>2436234</v>
      </c>
    </row>
    <row r="22" spans="1:6" ht="14.25" x14ac:dyDescent="0.2">
      <c r="A22" s="35">
        <v>45077</v>
      </c>
      <c r="B22" s="35"/>
      <c r="C22" s="60">
        <v>5853</v>
      </c>
      <c r="D22" s="11" t="s">
        <v>27</v>
      </c>
      <c r="E22" s="12">
        <v>-40750</v>
      </c>
      <c r="F22" s="24">
        <f t="shared" si="0"/>
        <v>2395484</v>
      </c>
    </row>
    <row r="23" spans="1:6" ht="14.25" x14ac:dyDescent="0.2">
      <c r="A23" s="35">
        <v>45077</v>
      </c>
      <c r="B23" s="35"/>
      <c r="C23" s="60">
        <v>55</v>
      </c>
      <c r="D23" s="11" t="s">
        <v>28</v>
      </c>
      <c r="E23" s="12">
        <v>-118750</v>
      </c>
      <c r="F23" s="24">
        <f t="shared" si="0"/>
        <v>2276734</v>
      </c>
    </row>
    <row r="24" spans="1:6" ht="14.25" x14ac:dyDescent="0.2">
      <c r="A24" s="35">
        <v>45077</v>
      </c>
      <c r="B24" s="35"/>
      <c r="C24" s="60">
        <v>55</v>
      </c>
      <c r="D24" s="11" t="s">
        <v>29</v>
      </c>
      <c r="E24" s="12">
        <v>-6250</v>
      </c>
      <c r="F24" s="24">
        <f t="shared" si="0"/>
        <v>2270484</v>
      </c>
    </row>
    <row r="25" spans="1:6" ht="14.25" x14ac:dyDescent="0.2">
      <c r="A25" s="35">
        <v>45078</v>
      </c>
      <c r="B25" s="35"/>
      <c r="C25" s="60">
        <v>2111</v>
      </c>
      <c r="D25" s="11" t="s">
        <v>21</v>
      </c>
      <c r="E25" s="12">
        <v>-152000</v>
      </c>
      <c r="F25" s="24">
        <f t="shared" si="0"/>
        <v>2118484</v>
      </c>
    </row>
    <row r="26" spans="1:6" ht="14.25" x14ac:dyDescent="0.2">
      <c r="A26" s="35">
        <v>45078</v>
      </c>
      <c r="B26" s="35"/>
      <c r="C26" s="60">
        <v>2111</v>
      </c>
      <c r="D26" s="11" t="s">
        <v>22</v>
      </c>
      <c r="E26" s="12">
        <v>-8000</v>
      </c>
      <c r="F26" s="24">
        <f t="shared" si="0"/>
        <v>2110484</v>
      </c>
    </row>
    <row r="27" spans="1:6" ht="14.25" x14ac:dyDescent="0.2">
      <c r="A27" s="35">
        <v>45079</v>
      </c>
      <c r="B27" s="35"/>
      <c r="C27" s="60">
        <v>3002</v>
      </c>
      <c r="D27" s="11" t="s">
        <v>30</v>
      </c>
      <c r="E27" s="12">
        <v>-2110484</v>
      </c>
      <c r="F27" s="24">
        <f t="shared" si="0"/>
        <v>0</v>
      </c>
    </row>
    <row r="28" spans="1:6" ht="14.25" x14ac:dyDescent="0.2">
      <c r="A28" s="36">
        <v>45087</v>
      </c>
      <c r="B28" s="36"/>
      <c r="C28" s="60">
        <v>2004</v>
      </c>
      <c r="D28" s="22" t="s">
        <v>31</v>
      </c>
      <c r="E28" s="12">
        <v>590479.19999999995</v>
      </c>
      <c r="F28" s="24">
        <f t="shared" si="0"/>
        <v>590479.19999999995</v>
      </c>
    </row>
    <row r="29" spans="1:6" ht="14.25" x14ac:dyDescent="0.2">
      <c r="A29" s="35">
        <v>45099</v>
      </c>
      <c r="B29" s="35"/>
      <c r="C29" s="60">
        <v>3007</v>
      </c>
      <c r="D29" s="11" t="s">
        <v>15</v>
      </c>
      <c r="E29" s="12">
        <v>1133920.8</v>
      </c>
      <c r="F29" s="24">
        <f t="shared" si="0"/>
        <v>1724400</v>
      </c>
    </row>
    <row r="30" spans="1:6" ht="14.25" x14ac:dyDescent="0.2">
      <c r="A30" s="35">
        <v>45100</v>
      </c>
      <c r="B30" s="35"/>
      <c r="C30" s="60">
        <v>82</v>
      </c>
      <c r="D30" s="11" t="s">
        <v>23</v>
      </c>
      <c r="E30" s="12">
        <v>-96900</v>
      </c>
      <c r="F30" s="24">
        <f t="shared" si="0"/>
        <v>1627500</v>
      </c>
    </row>
    <row r="31" spans="1:6" ht="14.25" x14ac:dyDescent="0.2">
      <c r="A31" s="35">
        <v>45100</v>
      </c>
      <c r="B31" s="35"/>
      <c r="C31" s="60">
        <v>82</v>
      </c>
      <c r="D31" s="11" t="s">
        <v>24</v>
      </c>
      <c r="E31" s="12">
        <v>-5100</v>
      </c>
      <c r="F31" s="24">
        <f t="shared" si="0"/>
        <v>1622400</v>
      </c>
    </row>
    <row r="32" spans="1:6" ht="14.25" x14ac:dyDescent="0.2">
      <c r="A32" s="35">
        <v>45102</v>
      </c>
      <c r="B32" s="35"/>
      <c r="C32" s="60">
        <v>187</v>
      </c>
      <c r="D32" s="11" t="s">
        <v>17</v>
      </c>
      <c r="E32" s="12">
        <v>-351500</v>
      </c>
      <c r="F32" s="24">
        <f t="shared" si="0"/>
        <v>1270900</v>
      </c>
    </row>
    <row r="33" spans="1:6" ht="14.25" x14ac:dyDescent="0.2">
      <c r="A33" s="35">
        <v>45102</v>
      </c>
      <c r="B33" s="35"/>
      <c r="C33" s="60">
        <v>187</v>
      </c>
      <c r="D33" s="11" t="s">
        <v>18</v>
      </c>
      <c r="E33" s="12">
        <v>-18500</v>
      </c>
      <c r="F33" s="24">
        <f t="shared" si="0"/>
        <v>1252400</v>
      </c>
    </row>
    <row r="34" spans="1:6" ht="14.25" x14ac:dyDescent="0.2">
      <c r="A34" s="35">
        <v>45103</v>
      </c>
      <c r="B34" s="35"/>
      <c r="C34" s="60">
        <v>431</v>
      </c>
      <c r="D34" s="11" t="s">
        <v>32</v>
      </c>
      <c r="E34" s="12">
        <v>-275500</v>
      </c>
      <c r="F34" s="24">
        <f t="shared" si="0"/>
        <v>976900</v>
      </c>
    </row>
    <row r="35" spans="1:6" ht="14.25" x14ac:dyDescent="0.2">
      <c r="A35" s="35">
        <v>45103</v>
      </c>
      <c r="B35" s="35"/>
      <c r="C35" s="60">
        <v>431</v>
      </c>
      <c r="D35" s="11" t="s">
        <v>33</v>
      </c>
      <c r="E35" s="12">
        <v>-14500</v>
      </c>
      <c r="F35" s="24">
        <f t="shared" si="0"/>
        <v>962400</v>
      </c>
    </row>
    <row r="36" spans="1:6" ht="14.25" x14ac:dyDescent="0.2">
      <c r="A36" s="35">
        <v>45103</v>
      </c>
      <c r="B36" s="35"/>
      <c r="C36" s="60">
        <v>189</v>
      </c>
      <c r="D36" s="11" t="s">
        <v>19</v>
      </c>
      <c r="E36" s="12">
        <v>-855000</v>
      </c>
      <c r="F36" s="24">
        <f t="shared" si="0"/>
        <v>107400</v>
      </c>
    </row>
    <row r="37" spans="1:6" ht="14.25" x14ac:dyDescent="0.2">
      <c r="A37" s="35">
        <v>45103</v>
      </c>
      <c r="B37" s="35"/>
      <c r="C37" s="60">
        <v>189</v>
      </c>
      <c r="D37" s="11" t="s">
        <v>20</v>
      </c>
      <c r="E37" s="12">
        <v>-45000</v>
      </c>
      <c r="F37" s="24">
        <f t="shared" si="0"/>
        <v>62400</v>
      </c>
    </row>
    <row r="38" spans="1:6" ht="14.25" x14ac:dyDescent="0.2">
      <c r="A38" s="35">
        <v>45104</v>
      </c>
      <c r="B38" s="35"/>
      <c r="C38" s="60">
        <v>2020</v>
      </c>
      <c r="D38" s="11" t="s">
        <v>34</v>
      </c>
      <c r="E38" s="12">
        <v>-51300</v>
      </c>
      <c r="F38" s="24">
        <f t="shared" si="0"/>
        <v>11100</v>
      </c>
    </row>
    <row r="39" spans="1:6" ht="14.25" x14ac:dyDescent="0.2">
      <c r="A39" s="35">
        <v>45104</v>
      </c>
      <c r="B39" s="35"/>
      <c r="C39" s="60">
        <v>2020</v>
      </c>
      <c r="D39" s="11" t="s">
        <v>199</v>
      </c>
      <c r="E39" s="12">
        <v>-2700</v>
      </c>
      <c r="F39" s="24">
        <f t="shared" si="0"/>
        <v>8400</v>
      </c>
    </row>
    <row r="40" spans="1:6" ht="14.25" x14ac:dyDescent="0.2">
      <c r="A40" s="35">
        <v>45104</v>
      </c>
      <c r="B40" s="67"/>
      <c r="C40" s="60">
        <v>107</v>
      </c>
      <c r="D40" s="11" t="s">
        <v>23</v>
      </c>
      <c r="E40" s="12">
        <v>-8000</v>
      </c>
      <c r="F40" s="24">
        <f t="shared" si="0"/>
        <v>400</v>
      </c>
    </row>
    <row r="41" spans="1:6" ht="14.25" x14ac:dyDescent="0.2">
      <c r="A41" s="35">
        <v>45104</v>
      </c>
      <c r="B41" s="35"/>
      <c r="C41" s="60">
        <v>107</v>
      </c>
      <c r="D41" s="11" t="s">
        <v>24</v>
      </c>
      <c r="E41" s="12">
        <v>-400</v>
      </c>
      <c r="F41" s="24">
        <f t="shared" si="0"/>
        <v>0</v>
      </c>
    </row>
    <row r="42" spans="1:6" ht="14.25" x14ac:dyDescent="0.2">
      <c r="A42" s="35">
        <v>45117</v>
      </c>
      <c r="B42" s="35"/>
      <c r="C42" s="60">
        <v>2005</v>
      </c>
      <c r="D42" s="11" t="s">
        <v>35</v>
      </c>
      <c r="E42" s="12">
        <v>2025679.2</v>
      </c>
      <c r="F42" s="24">
        <f t="shared" si="0"/>
        <v>2025679.2</v>
      </c>
    </row>
    <row r="43" spans="1:6" ht="14.25" x14ac:dyDescent="0.2">
      <c r="A43" s="35">
        <v>45131</v>
      </c>
      <c r="B43" s="35"/>
      <c r="C43" s="60">
        <v>66</v>
      </c>
      <c r="D43" s="11" t="s">
        <v>36</v>
      </c>
      <c r="E43" s="12">
        <v>-177650</v>
      </c>
      <c r="F43" s="24">
        <f t="shared" si="0"/>
        <v>1848029.2</v>
      </c>
    </row>
    <row r="44" spans="1:6" ht="14.25" x14ac:dyDescent="0.2">
      <c r="A44" s="35">
        <v>45131</v>
      </c>
      <c r="B44" s="35"/>
      <c r="C44" s="60">
        <v>66</v>
      </c>
      <c r="D44" s="11" t="s">
        <v>37</v>
      </c>
      <c r="E44" s="12">
        <v>-9350</v>
      </c>
      <c r="F44" s="24">
        <f t="shared" si="0"/>
        <v>1838679.2</v>
      </c>
    </row>
    <row r="45" spans="1:6" ht="14.25" x14ac:dyDescent="0.2">
      <c r="A45" s="35">
        <v>45138</v>
      </c>
      <c r="B45" s="35"/>
      <c r="C45" s="60">
        <v>67</v>
      </c>
      <c r="D45" s="11" t="s">
        <v>28</v>
      </c>
      <c r="E45" s="12">
        <v>-118750</v>
      </c>
      <c r="F45" s="24">
        <f t="shared" si="0"/>
        <v>1719929.2</v>
      </c>
    </row>
    <row r="46" spans="1:6" ht="14.25" x14ac:dyDescent="0.2">
      <c r="A46" s="35">
        <v>45138</v>
      </c>
      <c r="B46" s="35"/>
      <c r="C46" s="60">
        <v>67</v>
      </c>
      <c r="D46" s="11" t="s">
        <v>29</v>
      </c>
      <c r="E46" s="12">
        <v>-6250</v>
      </c>
      <c r="F46" s="24">
        <f t="shared" si="0"/>
        <v>1713679.2</v>
      </c>
    </row>
    <row r="47" spans="1:6" ht="14.25" x14ac:dyDescent="0.2">
      <c r="A47" s="35">
        <v>45140</v>
      </c>
      <c r="B47" s="35"/>
      <c r="C47" s="60">
        <v>900</v>
      </c>
      <c r="D47" s="11" t="s">
        <v>38</v>
      </c>
      <c r="E47" s="12">
        <v>-81700</v>
      </c>
      <c r="F47" s="24">
        <f t="shared" si="0"/>
        <v>1631979.2</v>
      </c>
    </row>
    <row r="48" spans="1:6" ht="14.25" x14ac:dyDescent="0.2">
      <c r="A48" s="35">
        <v>45140</v>
      </c>
      <c r="B48" s="35"/>
      <c r="C48" s="60">
        <v>900</v>
      </c>
      <c r="D48" s="11" t="s">
        <v>39</v>
      </c>
      <c r="E48" s="12">
        <v>-4300</v>
      </c>
      <c r="F48" s="24">
        <f t="shared" si="0"/>
        <v>1627679.2</v>
      </c>
    </row>
    <row r="49" spans="1:6" ht="14.25" x14ac:dyDescent="0.2">
      <c r="A49" s="35">
        <v>45142</v>
      </c>
      <c r="B49" s="35"/>
      <c r="C49" s="60">
        <v>3003</v>
      </c>
      <c r="D49" s="11" t="s">
        <v>30</v>
      </c>
      <c r="E49" s="12">
        <v>-1627679.2</v>
      </c>
      <c r="F49" s="24">
        <f t="shared" si="0"/>
        <v>0</v>
      </c>
    </row>
    <row r="50" spans="1:6" ht="14.25" x14ac:dyDescent="0.2">
      <c r="A50" s="35">
        <v>45148</v>
      </c>
      <c r="B50" s="35"/>
      <c r="C50" s="60">
        <v>2006</v>
      </c>
      <c r="D50" s="11" t="s">
        <v>40</v>
      </c>
      <c r="E50" s="12">
        <v>664879.19999999995</v>
      </c>
      <c r="F50" s="24">
        <f t="shared" si="0"/>
        <v>664879.19999999995</v>
      </c>
    </row>
    <row r="51" spans="1:6" ht="14.25" x14ac:dyDescent="0.2">
      <c r="A51" s="35">
        <v>45164</v>
      </c>
      <c r="B51" s="35"/>
      <c r="C51" s="60">
        <v>2131</v>
      </c>
      <c r="D51" s="11" t="s">
        <v>21</v>
      </c>
      <c r="E51" s="12">
        <v>-123500</v>
      </c>
      <c r="F51" s="24">
        <f t="shared" si="0"/>
        <v>541379.19999999995</v>
      </c>
    </row>
    <row r="52" spans="1:6" ht="14.25" x14ac:dyDescent="0.2">
      <c r="A52" s="35">
        <v>45164</v>
      </c>
      <c r="B52" s="35"/>
      <c r="C52" s="60">
        <v>2131</v>
      </c>
      <c r="D52" s="11" t="s">
        <v>22</v>
      </c>
      <c r="E52" s="12">
        <v>-6500</v>
      </c>
      <c r="F52" s="24">
        <f t="shared" si="0"/>
        <v>534879.19999999995</v>
      </c>
    </row>
    <row r="53" spans="1:6" ht="14.25" x14ac:dyDescent="0.2">
      <c r="A53" s="35">
        <v>45165</v>
      </c>
      <c r="B53" s="35"/>
      <c r="C53" s="60">
        <v>108</v>
      </c>
      <c r="D53" s="11" t="s">
        <v>23</v>
      </c>
      <c r="E53" s="12">
        <v>-85100</v>
      </c>
      <c r="F53" s="24">
        <f t="shared" si="0"/>
        <v>449779.19999999995</v>
      </c>
    </row>
    <row r="54" spans="1:6" ht="14.25" x14ac:dyDescent="0.2">
      <c r="A54" s="35">
        <v>45165</v>
      </c>
      <c r="B54" s="35"/>
      <c r="C54" s="60">
        <v>108</v>
      </c>
      <c r="D54" s="11" t="s">
        <v>24</v>
      </c>
      <c r="E54" s="12">
        <v>-4500</v>
      </c>
      <c r="F54" s="24">
        <f t="shared" si="0"/>
        <v>445279.19999999995</v>
      </c>
    </row>
    <row r="55" spans="1:6" ht="14.25" x14ac:dyDescent="0.2">
      <c r="A55" s="35">
        <v>45169</v>
      </c>
      <c r="B55" s="35"/>
      <c r="C55" s="60">
        <v>3004</v>
      </c>
      <c r="D55" s="11" t="s">
        <v>30</v>
      </c>
      <c r="E55" s="12">
        <v>-372879.2</v>
      </c>
      <c r="F55" s="24">
        <f t="shared" si="0"/>
        <v>72399.999999999942</v>
      </c>
    </row>
    <row r="56" spans="1:6" ht="14.25" x14ac:dyDescent="0.2">
      <c r="A56" s="35">
        <v>45169</v>
      </c>
      <c r="B56" s="35"/>
      <c r="C56" s="60">
        <v>341</v>
      </c>
      <c r="D56" s="11" t="s">
        <v>41</v>
      </c>
      <c r="E56" s="12">
        <v>-68400</v>
      </c>
      <c r="F56" s="24">
        <f t="shared" si="0"/>
        <v>3999.9999999999418</v>
      </c>
    </row>
    <row r="57" spans="1:6" ht="14.25" x14ac:dyDescent="0.2">
      <c r="A57" s="35">
        <v>45169</v>
      </c>
      <c r="B57" s="35"/>
      <c r="C57" s="60">
        <v>341</v>
      </c>
      <c r="D57" s="11" t="s">
        <v>42</v>
      </c>
      <c r="E57" s="12">
        <v>-3600</v>
      </c>
      <c r="F57" s="24">
        <f t="shared" si="0"/>
        <v>399.99999999994179</v>
      </c>
    </row>
    <row r="58" spans="1:6" ht="14.25" x14ac:dyDescent="0.2">
      <c r="A58" s="35">
        <v>45179</v>
      </c>
      <c r="B58" s="35"/>
      <c r="C58" s="60">
        <v>2007</v>
      </c>
      <c r="D58" s="11" t="s">
        <v>43</v>
      </c>
      <c r="E58" s="12">
        <v>137366</v>
      </c>
      <c r="F58" s="24">
        <f t="shared" si="0"/>
        <v>137765.99999999994</v>
      </c>
    </row>
    <row r="59" spans="1:6" ht="14.25" x14ac:dyDescent="0.2">
      <c r="A59" s="35">
        <v>45194</v>
      </c>
      <c r="B59" s="35"/>
      <c r="C59" s="60">
        <v>77</v>
      </c>
      <c r="D59" s="11" t="s">
        <v>44</v>
      </c>
      <c r="E59" s="12">
        <v>-22800</v>
      </c>
      <c r="F59" s="24">
        <f t="shared" si="0"/>
        <v>114965.99999999994</v>
      </c>
    </row>
    <row r="60" spans="1:6" ht="14.25" x14ac:dyDescent="0.2">
      <c r="A60" s="35">
        <v>45194</v>
      </c>
      <c r="B60" s="35"/>
      <c r="C60" s="60">
        <v>77</v>
      </c>
      <c r="D60" s="11" t="s">
        <v>45</v>
      </c>
      <c r="E60" s="12">
        <v>-1200</v>
      </c>
      <c r="F60" s="24">
        <f t="shared" si="0"/>
        <v>113765.99999999994</v>
      </c>
    </row>
    <row r="61" spans="1:6" ht="14.25" x14ac:dyDescent="0.2">
      <c r="A61" s="35">
        <v>45197</v>
      </c>
      <c r="B61" s="35"/>
      <c r="C61" s="60">
        <v>99</v>
      </c>
      <c r="D61" s="11" t="s">
        <v>46</v>
      </c>
      <c r="E61" s="12">
        <v>-14250</v>
      </c>
      <c r="F61" s="24">
        <f t="shared" si="0"/>
        <v>99515.999999999942</v>
      </c>
    </row>
    <row r="62" spans="1:6" ht="14.25" x14ac:dyDescent="0.2">
      <c r="A62" s="35">
        <v>45197</v>
      </c>
      <c r="B62" s="35"/>
      <c r="C62" s="60">
        <v>99</v>
      </c>
      <c r="D62" s="11" t="s">
        <v>47</v>
      </c>
      <c r="E62" s="12">
        <v>-750</v>
      </c>
      <c r="F62" s="24">
        <f t="shared" si="0"/>
        <v>98765.999999999942</v>
      </c>
    </row>
    <row r="63" spans="1:6" ht="14.25" x14ac:dyDescent="0.2">
      <c r="A63" s="35">
        <v>45198</v>
      </c>
      <c r="B63" s="35"/>
      <c r="C63" s="60">
        <v>349</v>
      </c>
      <c r="D63" s="11" t="s">
        <v>41</v>
      </c>
      <c r="E63" s="12">
        <v>-34200</v>
      </c>
      <c r="F63" s="24">
        <f t="shared" si="0"/>
        <v>64565.999999999942</v>
      </c>
    </row>
    <row r="64" spans="1:6" ht="14.25" x14ac:dyDescent="0.2">
      <c r="A64" s="35">
        <v>45198</v>
      </c>
      <c r="B64" s="35"/>
      <c r="C64" s="60">
        <v>349</v>
      </c>
      <c r="D64" s="11" t="s">
        <v>42</v>
      </c>
      <c r="E64" s="12">
        <v>-1800</v>
      </c>
      <c r="F64" s="24">
        <f t="shared" si="0"/>
        <v>62765.999999999942</v>
      </c>
    </row>
    <row r="65" spans="1:8" ht="14.25" x14ac:dyDescent="0.2">
      <c r="A65" s="35">
        <v>45205</v>
      </c>
      <c r="B65" s="35"/>
      <c r="C65" s="60">
        <v>3005</v>
      </c>
      <c r="D65" s="11" t="s">
        <v>30</v>
      </c>
      <c r="E65" s="12">
        <v>-26366</v>
      </c>
      <c r="F65" s="24">
        <f t="shared" si="0"/>
        <v>36399.999999999942</v>
      </c>
    </row>
    <row r="66" spans="1:8" ht="14.25" x14ac:dyDescent="0.2">
      <c r="A66" s="35">
        <v>45209</v>
      </c>
      <c r="B66" s="35"/>
      <c r="C66" s="60">
        <v>2008</v>
      </c>
      <c r="D66" s="11" t="s">
        <v>48</v>
      </c>
      <c r="E66" s="12">
        <v>164839.19999999998</v>
      </c>
      <c r="F66" s="24">
        <f t="shared" si="0"/>
        <v>201239.19999999992</v>
      </c>
    </row>
    <row r="67" spans="1:8" ht="14.25" x14ac:dyDescent="0.2">
      <c r="A67" s="35">
        <v>45225</v>
      </c>
      <c r="B67" s="35"/>
      <c r="C67" s="60">
        <v>349</v>
      </c>
      <c r="D67" s="11" t="s">
        <v>41</v>
      </c>
      <c r="E67" s="12">
        <v>-34200</v>
      </c>
      <c r="F67" s="24">
        <f t="shared" si="0"/>
        <v>167039.19999999992</v>
      </c>
    </row>
    <row r="68" spans="1:8" ht="14.25" x14ac:dyDescent="0.2">
      <c r="A68" s="35">
        <v>45225</v>
      </c>
      <c r="B68" s="35"/>
      <c r="C68" s="60">
        <v>349</v>
      </c>
      <c r="D68" s="11" t="s">
        <v>42</v>
      </c>
      <c r="E68" s="12">
        <v>-1800</v>
      </c>
      <c r="F68" s="24">
        <f t="shared" si="0"/>
        <v>165239.19999999992</v>
      </c>
    </row>
    <row r="69" spans="1:8" ht="14.25" x14ac:dyDescent="0.2">
      <c r="A69" s="36">
        <v>45240</v>
      </c>
      <c r="B69" s="36"/>
      <c r="C69" s="60">
        <v>2009</v>
      </c>
      <c r="D69" s="22" t="s">
        <v>49</v>
      </c>
      <c r="E69" s="12">
        <v>16639.2</v>
      </c>
      <c r="F69" s="24">
        <f t="shared" si="0"/>
        <v>181878.39999999994</v>
      </c>
    </row>
    <row r="70" spans="1:8" ht="15.75" x14ac:dyDescent="0.2">
      <c r="A70" s="9"/>
      <c r="B70" s="51"/>
      <c r="C70" s="13"/>
      <c r="D70" s="6" t="s">
        <v>50</v>
      </c>
      <c r="E70" s="14"/>
      <c r="F70" s="46">
        <f t="shared" ref="F70" si="1">+F69+E70</f>
        <v>181878.39999999994</v>
      </c>
      <c r="G70" s="47"/>
    </row>
    <row r="71" spans="1:8" ht="18" customHeight="1" x14ac:dyDescent="0.2">
      <c r="A71" s="162" t="s">
        <v>51</v>
      </c>
      <c r="B71" s="163"/>
      <c r="C71" s="163"/>
      <c r="D71" s="163"/>
      <c r="E71" s="163"/>
      <c r="F71" s="164"/>
      <c r="H71" s="17"/>
    </row>
    <row r="72" spans="1:8" s="4" customFormat="1" ht="31.5" x14ac:dyDescent="0.2">
      <c r="A72" s="5" t="s">
        <v>3</v>
      </c>
      <c r="B72" s="50" t="s">
        <v>4</v>
      </c>
      <c r="C72" s="6" t="s">
        <v>5</v>
      </c>
      <c r="D72" s="6" t="s">
        <v>6</v>
      </c>
      <c r="E72" s="7" t="s">
        <v>7</v>
      </c>
      <c r="F72" s="8" t="s">
        <v>8</v>
      </c>
    </row>
    <row r="73" spans="1:8" ht="15.75" x14ac:dyDescent="0.2">
      <c r="A73" s="37"/>
      <c r="B73" s="34"/>
      <c r="C73" s="15"/>
      <c r="D73" s="6" t="s">
        <v>9</v>
      </c>
      <c r="E73" s="7"/>
      <c r="F73" s="12">
        <v>0</v>
      </c>
    </row>
    <row r="74" spans="1:8" ht="14.25" x14ac:dyDescent="0.2">
      <c r="A74" s="38">
        <v>45005</v>
      </c>
      <c r="B74" s="38" t="s">
        <v>52</v>
      </c>
      <c r="C74" s="58">
        <v>2002</v>
      </c>
      <c r="D74" s="27" t="s">
        <v>11</v>
      </c>
      <c r="E74" s="12">
        <v>-2714160</v>
      </c>
      <c r="F74" s="12">
        <f>+F73+E74</f>
        <v>-2714160</v>
      </c>
    </row>
    <row r="75" spans="1:8" ht="14.25" x14ac:dyDescent="0.2">
      <c r="A75" s="39">
        <v>45006</v>
      </c>
      <c r="B75" s="39" t="s">
        <v>12</v>
      </c>
      <c r="C75" s="58">
        <v>3001</v>
      </c>
      <c r="D75" s="26" t="s">
        <v>13</v>
      </c>
      <c r="E75" s="12">
        <v>2714160</v>
      </c>
      <c r="F75" s="12">
        <f t="shared" ref="F75:F116" si="2">+F74+E75</f>
        <v>0</v>
      </c>
    </row>
    <row r="76" spans="1:8" ht="14.25" x14ac:dyDescent="0.2">
      <c r="A76" s="39">
        <v>45007</v>
      </c>
      <c r="B76" s="39">
        <v>45040</v>
      </c>
      <c r="C76" s="59">
        <v>23</v>
      </c>
      <c r="D76" s="26" t="s">
        <v>16</v>
      </c>
      <c r="E76" s="12">
        <v>220000</v>
      </c>
      <c r="F76" s="12">
        <f t="shared" si="2"/>
        <v>220000</v>
      </c>
    </row>
    <row r="77" spans="1:8" ht="14.25" x14ac:dyDescent="0.2">
      <c r="A77" s="39">
        <v>45007</v>
      </c>
      <c r="B77" s="39">
        <v>45043</v>
      </c>
      <c r="C77" s="60">
        <v>174</v>
      </c>
      <c r="D77" s="26" t="s">
        <v>17</v>
      </c>
      <c r="E77" s="12">
        <v>230000</v>
      </c>
      <c r="F77" s="12">
        <f t="shared" si="2"/>
        <v>450000</v>
      </c>
    </row>
    <row r="78" spans="1:8" ht="14.25" x14ac:dyDescent="0.2">
      <c r="A78" s="39">
        <v>45007</v>
      </c>
      <c r="B78" s="39">
        <v>45044</v>
      </c>
      <c r="C78" s="60">
        <v>106</v>
      </c>
      <c r="D78" s="26" t="s">
        <v>19</v>
      </c>
      <c r="E78" s="12">
        <v>300000</v>
      </c>
      <c r="F78" s="12">
        <f t="shared" si="2"/>
        <v>750000</v>
      </c>
    </row>
    <row r="79" spans="1:8" ht="14.25" x14ac:dyDescent="0.2">
      <c r="A79" s="39">
        <v>45007</v>
      </c>
      <c r="B79" s="39">
        <v>45044</v>
      </c>
      <c r="C79" s="60">
        <v>2089</v>
      </c>
      <c r="D79" s="26" t="s">
        <v>21</v>
      </c>
      <c r="E79" s="12">
        <v>120000</v>
      </c>
      <c r="F79" s="12">
        <f t="shared" si="2"/>
        <v>870000</v>
      </c>
    </row>
    <row r="80" spans="1:8" ht="14.25" x14ac:dyDescent="0.2">
      <c r="A80" s="39">
        <v>45008</v>
      </c>
      <c r="B80" s="39">
        <v>45045</v>
      </c>
      <c r="C80" s="60">
        <v>79</v>
      </c>
      <c r="D80" s="26" t="s">
        <v>23</v>
      </c>
      <c r="E80" s="12">
        <v>90000</v>
      </c>
      <c r="F80" s="12">
        <f t="shared" si="2"/>
        <v>960000</v>
      </c>
    </row>
    <row r="81" spans="1:6" ht="14.25" x14ac:dyDescent="0.2">
      <c r="A81" s="40">
        <v>45031</v>
      </c>
      <c r="B81" s="40">
        <v>45043</v>
      </c>
      <c r="C81" s="60">
        <v>174</v>
      </c>
      <c r="D81" s="28" t="s">
        <v>53</v>
      </c>
      <c r="E81" s="12">
        <v>-80000</v>
      </c>
      <c r="F81" s="12">
        <f t="shared" si="2"/>
        <v>880000</v>
      </c>
    </row>
    <row r="82" spans="1:6" ht="14.25" x14ac:dyDescent="0.2">
      <c r="A82" s="41">
        <v>45037</v>
      </c>
      <c r="B82" s="64">
        <v>45075</v>
      </c>
      <c r="C82" s="60">
        <v>179</v>
      </c>
      <c r="D82" s="29" t="s">
        <v>17</v>
      </c>
      <c r="E82" s="12">
        <v>80000</v>
      </c>
      <c r="F82" s="12">
        <f t="shared" si="2"/>
        <v>960000</v>
      </c>
    </row>
    <row r="83" spans="1:6" ht="14.25" x14ac:dyDescent="0.2">
      <c r="A83" s="38">
        <v>45039</v>
      </c>
      <c r="B83" s="38">
        <v>45077</v>
      </c>
      <c r="C83" s="60">
        <v>5853</v>
      </c>
      <c r="D83" s="27" t="s">
        <v>26</v>
      </c>
      <c r="E83" s="12">
        <v>81500</v>
      </c>
      <c r="F83" s="12">
        <f t="shared" si="2"/>
        <v>1041500</v>
      </c>
    </row>
    <row r="84" spans="1:6" ht="14.25" x14ac:dyDescent="0.2">
      <c r="A84" s="42">
        <v>45039</v>
      </c>
      <c r="B84" s="65">
        <v>45099</v>
      </c>
      <c r="C84" s="60">
        <v>3006</v>
      </c>
      <c r="D84" s="30" t="s">
        <v>15</v>
      </c>
      <c r="E84" s="12">
        <v>-880000</v>
      </c>
      <c r="F84" s="12">
        <f t="shared" si="2"/>
        <v>161500</v>
      </c>
    </row>
    <row r="85" spans="1:6" ht="14.25" x14ac:dyDescent="0.2">
      <c r="A85" s="43">
        <v>45040</v>
      </c>
      <c r="B85" s="43">
        <v>45078</v>
      </c>
      <c r="C85" s="60">
        <v>2111</v>
      </c>
      <c r="D85" s="31" t="s">
        <v>21</v>
      </c>
      <c r="E85" s="12">
        <v>160000</v>
      </c>
      <c r="F85" s="12">
        <f t="shared" si="2"/>
        <v>321500</v>
      </c>
    </row>
    <row r="86" spans="1:6" ht="14.25" x14ac:dyDescent="0.2">
      <c r="A86" s="40">
        <v>45040</v>
      </c>
      <c r="B86" s="40"/>
      <c r="C86" s="60">
        <v>5853</v>
      </c>
      <c r="D86" s="28" t="s">
        <v>202</v>
      </c>
      <c r="E86" s="12">
        <v>733500</v>
      </c>
      <c r="F86" s="12">
        <f t="shared" si="2"/>
        <v>1055000</v>
      </c>
    </row>
    <row r="87" spans="1:6" ht="14.25" x14ac:dyDescent="0.2">
      <c r="A87" s="39">
        <v>45042</v>
      </c>
      <c r="B87" s="39">
        <v>45077</v>
      </c>
      <c r="C87" s="60">
        <v>55</v>
      </c>
      <c r="D87" s="26" t="s">
        <v>28</v>
      </c>
      <c r="E87" s="12">
        <v>125000</v>
      </c>
      <c r="F87" s="12">
        <f t="shared" si="2"/>
        <v>1180000</v>
      </c>
    </row>
    <row r="88" spans="1:6" ht="14.25" x14ac:dyDescent="0.2">
      <c r="A88" s="39">
        <v>45056</v>
      </c>
      <c r="B88" s="39"/>
      <c r="C88" s="60">
        <v>2003</v>
      </c>
      <c r="D88" s="26" t="s">
        <v>25</v>
      </c>
      <c r="E88" s="12">
        <v>-3290484</v>
      </c>
      <c r="F88" s="12">
        <f t="shared" si="2"/>
        <v>-2110484</v>
      </c>
    </row>
    <row r="89" spans="1:6" ht="14.25" x14ac:dyDescent="0.2">
      <c r="A89" s="39">
        <v>45066</v>
      </c>
      <c r="B89" s="39">
        <v>45103</v>
      </c>
      <c r="C89" s="60">
        <v>431</v>
      </c>
      <c r="D89" s="26" t="s">
        <v>32</v>
      </c>
      <c r="E89" s="12">
        <v>290000</v>
      </c>
      <c r="F89" s="12">
        <f t="shared" si="2"/>
        <v>-1820484</v>
      </c>
    </row>
    <row r="90" spans="1:6" ht="14.25" x14ac:dyDescent="0.2">
      <c r="A90" s="43">
        <v>45069</v>
      </c>
      <c r="B90" s="43">
        <v>45100</v>
      </c>
      <c r="C90" s="60">
        <v>82</v>
      </c>
      <c r="D90" s="31" t="s">
        <v>23</v>
      </c>
      <c r="E90" s="12">
        <v>102000</v>
      </c>
      <c r="F90" s="12">
        <f t="shared" si="2"/>
        <v>-1718484</v>
      </c>
    </row>
    <row r="91" spans="1:6" ht="14.25" x14ac:dyDescent="0.2">
      <c r="A91" s="40">
        <v>45071</v>
      </c>
      <c r="B91" s="40">
        <v>45104</v>
      </c>
      <c r="C91" s="60">
        <v>2020</v>
      </c>
      <c r="D91" s="28" t="s">
        <v>34</v>
      </c>
      <c r="E91" s="12">
        <v>54000</v>
      </c>
      <c r="F91" s="12">
        <f t="shared" si="2"/>
        <v>-1664484</v>
      </c>
    </row>
    <row r="92" spans="1:6" ht="14.25" x14ac:dyDescent="0.2">
      <c r="A92" s="41">
        <v>45079</v>
      </c>
      <c r="B92" s="41">
        <v>45079</v>
      </c>
      <c r="C92" s="60">
        <v>3002</v>
      </c>
      <c r="D92" s="29" t="s">
        <v>30</v>
      </c>
      <c r="E92" s="12">
        <v>2110484</v>
      </c>
      <c r="F92" s="12">
        <f t="shared" si="2"/>
        <v>446000</v>
      </c>
    </row>
    <row r="93" spans="1:6" ht="14.25" x14ac:dyDescent="0.2">
      <c r="A93" s="41">
        <v>45087</v>
      </c>
      <c r="B93" s="41">
        <v>45087</v>
      </c>
      <c r="C93" s="60">
        <v>2004</v>
      </c>
      <c r="D93" s="29" t="s">
        <v>31</v>
      </c>
      <c r="E93" s="12">
        <v>-590479.19999999995</v>
      </c>
      <c r="F93" s="12">
        <f t="shared" si="2"/>
        <v>-144479.19999999995</v>
      </c>
    </row>
    <row r="94" spans="1:6" ht="14.25" x14ac:dyDescent="0.2">
      <c r="A94" s="41">
        <v>45097</v>
      </c>
      <c r="B94" s="41">
        <v>45131</v>
      </c>
      <c r="C94" s="60">
        <v>66</v>
      </c>
      <c r="D94" s="29" t="s">
        <v>36</v>
      </c>
      <c r="E94" s="12">
        <v>187000</v>
      </c>
      <c r="F94" s="12">
        <f t="shared" si="2"/>
        <v>42520.800000000047</v>
      </c>
    </row>
    <row r="95" spans="1:6" ht="14.25" x14ac:dyDescent="0.2">
      <c r="A95" s="41">
        <v>45098</v>
      </c>
      <c r="B95" s="41">
        <v>45102</v>
      </c>
      <c r="C95" s="60">
        <v>187</v>
      </c>
      <c r="D95" s="29" t="s">
        <v>17</v>
      </c>
      <c r="E95" s="12">
        <v>370000</v>
      </c>
      <c r="F95" s="12">
        <f t="shared" si="2"/>
        <v>412520.80000000005</v>
      </c>
    </row>
    <row r="96" spans="1:6" ht="14.25" x14ac:dyDescent="0.2">
      <c r="A96" s="64">
        <v>45099</v>
      </c>
      <c r="B96" s="64">
        <v>45099</v>
      </c>
      <c r="C96" s="60">
        <v>3007</v>
      </c>
      <c r="D96" s="66" t="s">
        <v>15</v>
      </c>
      <c r="E96" s="12">
        <v>-1133920.8</v>
      </c>
      <c r="F96" s="12">
        <f t="shared" si="2"/>
        <v>-721400</v>
      </c>
    </row>
    <row r="97" spans="1:6" ht="14.25" x14ac:dyDescent="0.2">
      <c r="A97" s="43">
        <v>45099</v>
      </c>
      <c r="B97" s="43">
        <v>45103</v>
      </c>
      <c r="C97" s="60">
        <v>189</v>
      </c>
      <c r="D97" s="31" t="s">
        <v>19</v>
      </c>
      <c r="E97" s="12">
        <v>900000</v>
      </c>
      <c r="F97" s="12">
        <f t="shared" si="2"/>
        <v>178600</v>
      </c>
    </row>
    <row r="98" spans="1:6" ht="14.25" x14ac:dyDescent="0.2">
      <c r="A98" s="41">
        <v>45100</v>
      </c>
      <c r="B98" s="41">
        <v>45104</v>
      </c>
      <c r="C98" s="60">
        <v>107</v>
      </c>
      <c r="D98" s="29" t="s">
        <v>23</v>
      </c>
      <c r="E98" s="12">
        <v>8000</v>
      </c>
      <c r="F98" s="12">
        <f t="shared" si="2"/>
        <v>186600</v>
      </c>
    </row>
    <row r="99" spans="1:6" ht="14.25" x14ac:dyDescent="0.2">
      <c r="A99" s="41">
        <v>45103</v>
      </c>
      <c r="B99" s="41">
        <v>45138</v>
      </c>
      <c r="C99" s="60">
        <v>67</v>
      </c>
      <c r="D99" s="29" t="s">
        <v>28</v>
      </c>
      <c r="E99" s="12">
        <v>125000</v>
      </c>
      <c r="F99" s="12">
        <f t="shared" si="2"/>
        <v>311600</v>
      </c>
    </row>
    <row r="100" spans="1:6" ht="14.25" x14ac:dyDescent="0.2">
      <c r="A100" s="41">
        <v>45105</v>
      </c>
      <c r="B100" s="41">
        <v>45140</v>
      </c>
      <c r="C100" s="60">
        <v>900</v>
      </c>
      <c r="D100" s="29" t="s">
        <v>38</v>
      </c>
      <c r="E100" s="12">
        <v>86000</v>
      </c>
      <c r="F100" s="12">
        <f t="shared" si="2"/>
        <v>397600</v>
      </c>
    </row>
    <row r="101" spans="1:6" ht="14.25" x14ac:dyDescent="0.2">
      <c r="A101" s="41">
        <v>45117</v>
      </c>
      <c r="B101" s="41"/>
      <c r="C101" s="60">
        <v>2005</v>
      </c>
      <c r="D101" s="29" t="s">
        <v>35</v>
      </c>
      <c r="E101" s="12">
        <v>-2025679.2</v>
      </c>
      <c r="F101" s="12">
        <f t="shared" si="2"/>
        <v>-1628079.2</v>
      </c>
    </row>
    <row r="102" spans="1:6" ht="14.25" x14ac:dyDescent="0.2">
      <c r="A102" s="41">
        <v>45129</v>
      </c>
      <c r="B102" s="41">
        <v>45164</v>
      </c>
      <c r="C102" s="60">
        <v>2131</v>
      </c>
      <c r="D102" s="29" t="s">
        <v>21</v>
      </c>
      <c r="E102" s="12">
        <v>130000</v>
      </c>
      <c r="F102" s="12">
        <f t="shared" si="2"/>
        <v>-1498079.2</v>
      </c>
    </row>
    <row r="103" spans="1:6" ht="14.25" x14ac:dyDescent="0.2">
      <c r="A103" s="41">
        <v>45130</v>
      </c>
      <c r="B103" s="41">
        <v>45165</v>
      </c>
      <c r="C103" s="60">
        <v>108</v>
      </c>
      <c r="D103" s="29" t="s">
        <v>23</v>
      </c>
      <c r="E103" s="12">
        <v>90000</v>
      </c>
      <c r="F103" s="12">
        <f t="shared" si="2"/>
        <v>-1408079.2</v>
      </c>
    </row>
    <row r="104" spans="1:6" ht="14.25" x14ac:dyDescent="0.2">
      <c r="A104" s="41">
        <v>45132</v>
      </c>
      <c r="B104" s="41">
        <v>45169</v>
      </c>
      <c r="C104" s="60">
        <v>341</v>
      </c>
      <c r="D104" s="29" t="s">
        <v>41</v>
      </c>
      <c r="E104" s="12">
        <v>72000</v>
      </c>
      <c r="F104" s="12">
        <f t="shared" si="2"/>
        <v>-1336079.2</v>
      </c>
    </row>
    <row r="105" spans="1:6" ht="14.25" x14ac:dyDescent="0.2">
      <c r="A105" s="41">
        <v>45142</v>
      </c>
      <c r="B105" s="41"/>
      <c r="C105" s="60">
        <v>3003</v>
      </c>
      <c r="D105" s="29" t="s">
        <v>30</v>
      </c>
      <c r="E105" s="12">
        <v>1627679.2</v>
      </c>
      <c r="F105" s="12">
        <f t="shared" si="2"/>
        <v>291600</v>
      </c>
    </row>
    <row r="106" spans="1:6" ht="14.25" x14ac:dyDescent="0.2">
      <c r="A106" s="41">
        <v>45148</v>
      </c>
      <c r="B106" s="41"/>
      <c r="C106" s="60">
        <v>2006</v>
      </c>
      <c r="D106" s="29" t="s">
        <v>40</v>
      </c>
      <c r="E106" s="12">
        <v>-664879.19999999995</v>
      </c>
      <c r="F106" s="12">
        <f t="shared" si="2"/>
        <v>-373279.19999999995</v>
      </c>
    </row>
    <row r="107" spans="1:6" ht="14.25" x14ac:dyDescent="0.2">
      <c r="A107" s="41">
        <v>45158</v>
      </c>
      <c r="B107" s="41">
        <v>45194</v>
      </c>
      <c r="C107" s="60">
        <v>77</v>
      </c>
      <c r="D107" s="29" t="s">
        <v>44</v>
      </c>
      <c r="E107" s="12">
        <v>24000</v>
      </c>
      <c r="F107" s="12">
        <f t="shared" si="2"/>
        <v>-349279.19999999995</v>
      </c>
    </row>
    <row r="108" spans="1:6" ht="14.25" x14ac:dyDescent="0.2">
      <c r="A108" s="41">
        <v>45163</v>
      </c>
      <c r="B108" s="41">
        <v>45198</v>
      </c>
      <c r="C108" s="60">
        <v>349</v>
      </c>
      <c r="D108" s="29" t="s">
        <v>41</v>
      </c>
      <c r="E108" s="12">
        <v>72000</v>
      </c>
      <c r="F108" s="12">
        <f t="shared" si="2"/>
        <v>-277279.19999999995</v>
      </c>
    </row>
    <row r="109" spans="1:6" ht="14.25" x14ac:dyDescent="0.2">
      <c r="A109" s="41">
        <v>45163</v>
      </c>
      <c r="B109" s="41">
        <v>45197</v>
      </c>
      <c r="C109" s="61">
        <v>99</v>
      </c>
      <c r="D109" s="29" t="s">
        <v>46</v>
      </c>
      <c r="E109" s="12">
        <v>15000</v>
      </c>
      <c r="F109" s="12">
        <f t="shared" si="2"/>
        <v>-262279.19999999995</v>
      </c>
    </row>
    <row r="110" spans="1:6" ht="14.25" x14ac:dyDescent="0.2">
      <c r="A110" s="41">
        <v>45168</v>
      </c>
      <c r="B110" s="41">
        <v>45198</v>
      </c>
      <c r="C110" s="60">
        <v>349</v>
      </c>
      <c r="D110" s="29" t="s">
        <v>41</v>
      </c>
      <c r="E110" s="12">
        <v>-36000</v>
      </c>
      <c r="F110" s="12">
        <f t="shared" si="2"/>
        <v>-298279.19999999995</v>
      </c>
    </row>
    <row r="111" spans="1:6" ht="14.25" x14ac:dyDescent="0.2">
      <c r="A111" s="41">
        <v>45169</v>
      </c>
      <c r="B111" s="41"/>
      <c r="C111" s="60">
        <v>3004</v>
      </c>
      <c r="D111" s="29" t="s">
        <v>30</v>
      </c>
      <c r="E111" s="12">
        <v>372879.2</v>
      </c>
      <c r="F111" s="12">
        <f t="shared" si="2"/>
        <v>74600.000000000058</v>
      </c>
    </row>
    <row r="112" spans="1:6" ht="14.25" x14ac:dyDescent="0.2">
      <c r="A112" s="41">
        <v>45179</v>
      </c>
      <c r="B112" s="41"/>
      <c r="C112" s="62">
        <v>2007</v>
      </c>
      <c r="D112" s="29" t="s">
        <v>43</v>
      </c>
      <c r="E112" s="12">
        <v>-137366</v>
      </c>
      <c r="F112" s="12">
        <f t="shared" si="2"/>
        <v>-62765.999999999942</v>
      </c>
    </row>
    <row r="113" spans="1:7" ht="14.25" x14ac:dyDescent="0.2">
      <c r="A113" s="41">
        <v>45205</v>
      </c>
      <c r="B113" s="41"/>
      <c r="C113" s="60">
        <v>3005</v>
      </c>
      <c r="D113" s="29" t="s">
        <v>30</v>
      </c>
      <c r="E113" s="12">
        <v>26366</v>
      </c>
      <c r="F113" s="12">
        <f t="shared" si="2"/>
        <v>-36399.999999999942</v>
      </c>
    </row>
    <row r="114" spans="1:7" ht="14.25" x14ac:dyDescent="0.2">
      <c r="A114" s="41">
        <v>45209</v>
      </c>
      <c r="B114" s="41"/>
      <c r="C114" s="60">
        <v>2008</v>
      </c>
      <c r="D114" s="29" t="s">
        <v>48</v>
      </c>
      <c r="E114" s="12">
        <v>-164839.19999999998</v>
      </c>
      <c r="F114" s="12">
        <f t="shared" si="2"/>
        <v>-201239.19999999992</v>
      </c>
    </row>
    <row r="115" spans="1:7" ht="14.25" x14ac:dyDescent="0.2">
      <c r="A115" s="41">
        <v>45219</v>
      </c>
      <c r="B115" s="41">
        <v>45226</v>
      </c>
      <c r="C115" s="60" t="s">
        <v>54</v>
      </c>
      <c r="D115" s="29" t="s">
        <v>55</v>
      </c>
      <c r="E115" s="12">
        <v>36000</v>
      </c>
      <c r="F115" s="12">
        <f t="shared" si="2"/>
        <v>-165239.19999999992</v>
      </c>
    </row>
    <row r="116" spans="1:7" ht="14.25" x14ac:dyDescent="0.2">
      <c r="A116" s="41">
        <v>45240</v>
      </c>
      <c r="B116" s="41"/>
      <c r="C116" s="60">
        <v>2009</v>
      </c>
      <c r="D116" s="29" t="s">
        <v>49</v>
      </c>
      <c r="E116" s="12">
        <v>-16639.2</v>
      </c>
      <c r="F116" s="12">
        <f t="shared" si="2"/>
        <v>-181878.39999999994</v>
      </c>
    </row>
    <row r="117" spans="1:7" ht="18" customHeight="1" x14ac:dyDescent="0.2">
      <c r="A117" s="37"/>
      <c r="B117" s="51"/>
      <c r="C117" s="13"/>
      <c r="D117" s="6" t="s">
        <v>50</v>
      </c>
      <c r="E117" s="14"/>
      <c r="F117" s="10">
        <f>+F116</f>
        <v>-181878.39999999994</v>
      </c>
      <c r="G117" s="47"/>
    </row>
    <row r="118" spans="1:7" s="4" customFormat="1" ht="18" x14ac:dyDescent="0.2">
      <c r="A118" s="159" t="s">
        <v>56</v>
      </c>
      <c r="B118" s="160"/>
      <c r="C118" s="160"/>
      <c r="D118" s="160"/>
      <c r="E118" s="160"/>
      <c r="F118" s="161"/>
    </row>
    <row r="119" spans="1:7" ht="31.5" x14ac:dyDescent="0.2">
      <c r="A119" s="5" t="s">
        <v>3</v>
      </c>
      <c r="B119" s="50" t="s">
        <v>4</v>
      </c>
      <c r="C119" s="6" t="s">
        <v>5</v>
      </c>
      <c r="D119" s="6" t="s">
        <v>6</v>
      </c>
      <c r="E119" s="7" t="s">
        <v>7</v>
      </c>
      <c r="F119" s="8" t="s">
        <v>8</v>
      </c>
    </row>
    <row r="120" spans="1:7" ht="15.75" x14ac:dyDescent="0.2">
      <c r="A120" s="39">
        <v>44986</v>
      </c>
      <c r="B120" s="34"/>
      <c r="C120" s="15"/>
      <c r="D120" s="6" t="s">
        <v>9</v>
      </c>
      <c r="E120" s="7"/>
      <c r="F120" s="16">
        <v>0</v>
      </c>
    </row>
    <row r="121" spans="1:7" ht="14.25" x14ac:dyDescent="0.2">
      <c r="A121" s="40">
        <v>45071</v>
      </c>
      <c r="B121" s="40">
        <v>45104</v>
      </c>
      <c r="C121" s="58">
        <v>2020</v>
      </c>
      <c r="D121" s="28" t="s">
        <v>34</v>
      </c>
      <c r="E121" s="12">
        <v>-54000</v>
      </c>
      <c r="F121" s="12">
        <f>+F120+E121</f>
        <v>-54000</v>
      </c>
    </row>
    <row r="122" spans="1:7" ht="14.25" x14ac:dyDescent="0.2">
      <c r="A122" s="41">
        <v>45104</v>
      </c>
      <c r="B122" s="41"/>
      <c r="C122" s="58">
        <v>2020</v>
      </c>
      <c r="D122" s="29" t="s">
        <v>34</v>
      </c>
      <c r="E122" s="12">
        <v>51300</v>
      </c>
      <c r="F122" s="12">
        <f t="shared" ref="F122:F123" si="3">+F121+E122</f>
        <v>-2700</v>
      </c>
    </row>
    <row r="123" spans="1:7" ht="14.25" x14ac:dyDescent="0.2">
      <c r="A123" s="41">
        <v>45104</v>
      </c>
      <c r="B123" s="41"/>
      <c r="C123" s="59">
        <v>2020</v>
      </c>
      <c r="D123" s="29" t="s">
        <v>199</v>
      </c>
      <c r="E123" s="12">
        <v>2700</v>
      </c>
      <c r="F123" s="12">
        <f t="shared" si="3"/>
        <v>0</v>
      </c>
    </row>
    <row r="124" spans="1:7" ht="18" customHeight="1" x14ac:dyDescent="0.2">
      <c r="A124" s="37">
        <v>45071</v>
      </c>
      <c r="B124" s="51"/>
      <c r="C124" s="13"/>
      <c r="D124" s="6" t="s">
        <v>50</v>
      </c>
      <c r="E124" s="14"/>
      <c r="F124" s="10">
        <f>+F123</f>
        <v>0</v>
      </c>
      <c r="G124" s="47"/>
    </row>
    <row r="125" spans="1:7" s="4" customFormat="1" ht="18" x14ac:dyDescent="0.2">
      <c r="A125" s="159" t="s">
        <v>57</v>
      </c>
      <c r="B125" s="160"/>
      <c r="C125" s="160"/>
      <c r="D125" s="160"/>
      <c r="E125" s="160"/>
      <c r="F125" s="161"/>
    </row>
    <row r="126" spans="1:7" ht="31.5" x14ac:dyDescent="0.2">
      <c r="A126" s="5" t="s">
        <v>3</v>
      </c>
      <c r="B126" s="50" t="s">
        <v>4</v>
      </c>
      <c r="C126" s="6" t="s">
        <v>5</v>
      </c>
      <c r="D126" s="6" t="s">
        <v>6</v>
      </c>
      <c r="E126" s="7" t="s">
        <v>7</v>
      </c>
      <c r="F126" s="8" t="s">
        <v>8</v>
      </c>
    </row>
    <row r="127" spans="1:7" ht="15.75" x14ac:dyDescent="0.2">
      <c r="A127" s="39">
        <v>44986</v>
      </c>
      <c r="B127" s="34"/>
      <c r="C127" s="15"/>
      <c r="D127" s="6" t="s">
        <v>9</v>
      </c>
      <c r="E127" s="7"/>
      <c r="F127" s="16">
        <v>0</v>
      </c>
    </row>
    <row r="128" spans="1:7" ht="14.25" x14ac:dyDescent="0.2">
      <c r="A128" s="39">
        <v>45008</v>
      </c>
      <c r="B128" s="39">
        <v>45045</v>
      </c>
      <c r="C128" s="58">
        <v>79</v>
      </c>
      <c r="D128" s="26" t="s">
        <v>23</v>
      </c>
      <c r="E128" s="12">
        <v>-90000</v>
      </c>
      <c r="F128" s="12">
        <f>+F127+E128</f>
        <v>-90000</v>
      </c>
    </row>
    <row r="129" spans="1:7" ht="14.25" x14ac:dyDescent="0.2">
      <c r="A129" s="39">
        <v>45045</v>
      </c>
      <c r="B129" s="39"/>
      <c r="C129" s="58">
        <v>79</v>
      </c>
      <c r="D129" s="26" t="s">
        <v>23</v>
      </c>
      <c r="E129" s="12">
        <v>85500</v>
      </c>
      <c r="F129" s="12">
        <f t="shared" ref="F129:F139" si="4">+F128+E129</f>
        <v>-4500</v>
      </c>
    </row>
    <row r="130" spans="1:7" ht="14.25" x14ac:dyDescent="0.2">
      <c r="A130" s="39">
        <v>45045</v>
      </c>
      <c r="B130" s="39"/>
      <c r="C130" s="59">
        <v>79</v>
      </c>
      <c r="D130" s="26" t="s">
        <v>24</v>
      </c>
      <c r="E130" s="12">
        <v>4500</v>
      </c>
      <c r="F130" s="12">
        <f t="shared" si="4"/>
        <v>0</v>
      </c>
    </row>
    <row r="131" spans="1:7" ht="14.25" x14ac:dyDescent="0.2">
      <c r="A131" s="43">
        <v>45069</v>
      </c>
      <c r="B131" s="43">
        <v>45100</v>
      </c>
      <c r="C131" s="60">
        <v>82</v>
      </c>
      <c r="D131" s="31" t="s">
        <v>23</v>
      </c>
      <c r="E131" s="12">
        <v>-102000</v>
      </c>
      <c r="F131" s="12">
        <f t="shared" si="4"/>
        <v>-102000</v>
      </c>
    </row>
    <row r="132" spans="1:7" ht="14.25" x14ac:dyDescent="0.2">
      <c r="A132" s="41">
        <v>45100</v>
      </c>
      <c r="B132" s="41"/>
      <c r="C132" s="60">
        <v>82</v>
      </c>
      <c r="D132" s="29" t="s">
        <v>23</v>
      </c>
      <c r="E132" s="12">
        <v>96900</v>
      </c>
      <c r="F132" s="12">
        <f t="shared" si="4"/>
        <v>-5100</v>
      </c>
    </row>
    <row r="133" spans="1:7" ht="14.25" x14ac:dyDescent="0.2">
      <c r="A133" s="41">
        <v>45100</v>
      </c>
      <c r="B133" s="41"/>
      <c r="C133" s="60">
        <v>82</v>
      </c>
      <c r="D133" s="29" t="s">
        <v>24</v>
      </c>
      <c r="E133" s="12">
        <v>5100</v>
      </c>
      <c r="F133" s="12">
        <f t="shared" si="4"/>
        <v>0</v>
      </c>
    </row>
    <row r="134" spans="1:7" ht="14.25" x14ac:dyDescent="0.2">
      <c r="A134" s="41">
        <v>45100</v>
      </c>
      <c r="B134" s="41">
        <v>45104</v>
      </c>
      <c r="C134" s="60">
        <v>107</v>
      </c>
      <c r="D134" s="29" t="s">
        <v>23</v>
      </c>
      <c r="E134" s="12">
        <v>-8000</v>
      </c>
      <c r="F134" s="12">
        <f t="shared" si="4"/>
        <v>-8000</v>
      </c>
    </row>
    <row r="135" spans="1:7" ht="14.25" x14ac:dyDescent="0.2">
      <c r="A135" s="41">
        <v>45104</v>
      </c>
      <c r="B135" s="41"/>
      <c r="C135" s="60">
        <v>107</v>
      </c>
      <c r="D135" s="29" t="s">
        <v>23</v>
      </c>
      <c r="E135" s="12">
        <v>8000</v>
      </c>
      <c r="F135" s="12">
        <f t="shared" si="4"/>
        <v>0</v>
      </c>
    </row>
    <row r="136" spans="1:7" ht="14.25" x14ac:dyDescent="0.2">
      <c r="A136" s="41">
        <v>45104</v>
      </c>
      <c r="B136" s="41"/>
      <c r="C136" s="60">
        <v>107</v>
      </c>
      <c r="D136" s="29" t="s">
        <v>24</v>
      </c>
      <c r="E136" s="12">
        <v>400</v>
      </c>
      <c r="F136" s="12">
        <f t="shared" si="4"/>
        <v>400</v>
      </c>
    </row>
    <row r="137" spans="1:7" ht="14.25" x14ac:dyDescent="0.2">
      <c r="A137" s="41">
        <v>45130</v>
      </c>
      <c r="B137" s="41">
        <v>45165</v>
      </c>
      <c r="C137" s="60">
        <v>108</v>
      </c>
      <c r="D137" s="29" t="s">
        <v>23</v>
      </c>
      <c r="E137" s="12">
        <v>-90000</v>
      </c>
      <c r="F137" s="12">
        <f t="shared" si="4"/>
        <v>-89600</v>
      </c>
    </row>
    <row r="138" spans="1:7" ht="14.25" x14ac:dyDescent="0.2">
      <c r="A138" s="41">
        <v>45165</v>
      </c>
      <c r="B138" s="41"/>
      <c r="C138" s="60">
        <v>108</v>
      </c>
      <c r="D138" s="29" t="s">
        <v>23</v>
      </c>
      <c r="E138" s="12">
        <v>85100</v>
      </c>
      <c r="F138" s="12">
        <f t="shared" si="4"/>
        <v>-4500</v>
      </c>
    </row>
    <row r="139" spans="1:7" ht="14.25" x14ac:dyDescent="0.2">
      <c r="A139" s="41">
        <v>45165</v>
      </c>
      <c r="B139" s="41"/>
      <c r="C139" s="60">
        <v>108</v>
      </c>
      <c r="D139" s="29" t="s">
        <v>24</v>
      </c>
      <c r="E139" s="12">
        <v>4500</v>
      </c>
      <c r="F139" s="12">
        <f t="shared" si="4"/>
        <v>0</v>
      </c>
    </row>
    <row r="140" spans="1:7" ht="18" customHeight="1" x14ac:dyDescent="0.2">
      <c r="A140" s="9"/>
      <c r="B140" s="51"/>
      <c r="C140" s="13"/>
      <c r="D140" s="6" t="s">
        <v>50</v>
      </c>
      <c r="E140" s="14"/>
      <c r="F140" s="10">
        <f>+F139</f>
        <v>0</v>
      </c>
      <c r="G140" s="47"/>
    </row>
    <row r="141" spans="1:7" s="4" customFormat="1" ht="18" x14ac:dyDescent="0.2">
      <c r="A141" s="159" t="s">
        <v>58</v>
      </c>
      <c r="B141" s="160"/>
      <c r="C141" s="160"/>
      <c r="D141" s="160"/>
      <c r="E141" s="160"/>
      <c r="F141" s="161"/>
    </row>
    <row r="142" spans="1:7" ht="31.5" x14ac:dyDescent="0.2">
      <c r="A142" s="5" t="s">
        <v>3</v>
      </c>
      <c r="B142" s="50" t="s">
        <v>4</v>
      </c>
      <c r="C142" s="6" t="s">
        <v>5</v>
      </c>
      <c r="D142" s="6" t="s">
        <v>6</v>
      </c>
      <c r="E142" s="7" t="s">
        <v>7</v>
      </c>
      <c r="F142" s="8" t="s">
        <v>8</v>
      </c>
    </row>
    <row r="143" spans="1:7" ht="15.75" x14ac:dyDescent="0.2">
      <c r="A143" s="39">
        <v>44986</v>
      </c>
      <c r="B143" s="34"/>
      <c r="C143" s="15"/>
      <c r="D143" s="6" t="s">
        <v>9</v>
      </c>
      <c r="E143" s="7"/>
      <c r="F143" s="16">
        <v>0</v>
      </c>
    </row>
    <row r="144" spans="1:7" ht="14.25" x14ac:dyDescent="0.2">
      <c r="A144" s="41">
        <v>45097</v>
      </c>
      <c r="B144" s="41">
        <v>45131</v>
      </c>
      <c r="C144" s="58">
        <v>66</v>
      </c>
      <c r="D144" s="29" t="s">
        <v>36</v>
      </c>
      <c r="E144" s="12">
        <v>-187000</v>
      </c>
      <c r="F144" s="12">
        <f>+F143+E144</f>
        <v>-187000</v>
      </c>
    </row>
    <row r="145" spans="1:7" ht="14.25" x14ac:dyDescent="0.2">
      <c r="A145" s="41">
        <v>45131</v>
      </c>
      <c r="B145" s="41"/>
      <c r="C145" s="58">
        <v>66</v>
      </c>
      <c r="D145" s="29" t="s">
        <v>36</v>
      </c>
      <c r="E145" s="12">
        <v>177650</v>
      </c>
      <c r="F145" s="12">
        <f t="shared" ref="F145:F146" si="5">+F144+E145</f>
        <v>-9350</v>
      </c>
    </row>
    <row r="146" spans="1:7" ht="14.25" x14ac:dyDescent="0.2">
      <c r="A146" s="41">
        <v>45131</v>
      </c>
      <c r="B146" s="41"/>
      <c r="C146" s="59">
        <v>66</v>
      </c>
      <c r="D146" s="29" t="s">
        <v>37</v>
      </c>
      <c r="E146" s="12">
        <v>9350</v>
      </c>
      <c r="F146" s="12">
        <f t="shared" si="5"/>
        <v>0</v>
      </c>
    </row>
    <row r="147" spans="1:7" ht="18" customHeight="1" x14ac:dyDescent="0.2">
      <c r="A147" s="9"/>
      <c r="B147" s="51"/>
      <c r="C147" s="13"/>
      <c r="D147" s="6" t="s">
        <v>50</v>
      </c>
      <c r="E147" s="14"/>
      <c r="F147" s="10">
        <f>+F146</f>
        <v>0</v>
      </c>
      <c r="G147" s="47"/>
    </row>
    <row r="148" spans="1:7" s="4" customFormat="1" ht="18" x14ac:dyDescent="0.2">
      <c r="A148" s="159" t="s">
        <v>59</v>
      </c>
      <c r="B148" s="160"/>
      <c r="C148" s="160"/>
      <c r="D148" s="160"/>
      <c r="E148" s="160"/>
      <c r="F148" s="161"/>
    </row>
    <row r="149" spans="1:7" ht="31.5" x14ac:dyDescent="0.2">
      <c r="A149" s="5" t="s">
        <v>3</v>
      </c>
      <c r="B149" s="50" t="s">
        <v>4</v>
      </c>
      <c r="C149" s="6" t="s">
        <v>5</v>
      </c>
      <c r="D149" s="6" t="s">
        <v>6</v>
      </c>
      <c r="E149" s="7" t="s">
        <v>7</v>
      </c>
      <c r="F149" s="8" t="s">
        <v>8</v>
      </c>
    </row>
    <row r="150" spans="1:7" ht="15.75" x14ac:dyDescent="0.2">
      <c r="A150" s="39">
        <v>44986</v>
      </c>
      <c r="B150" s="34"/>
      <c r="C150" s="15"/>
      <c r="D150" s="6" t="s">
        <v>9</v>
      </c>
      <c r="E150" s="7"/>
      <c r="F150" s="12">
        <v>0</v>
      </c>
    </row>
    <row r="151" spans="1:7" ht="14.25" x14ac:dyDescent="0.2">
      <c r="A151" s="39">
        <v>45007</v>
      </c>
      <c r="B151" s="39">
        <v>45043</v>
      </c>
      <c r="C151" s="58">
        <v>174</v>
      </c>
      <c r="D151" s="26" t="s">
        <v>17</v>
      </c>
      <c r="E151" s="12">
        <v>-230000</v>
      </c>
      <c r="F151" s="12">
        <f>+F150+E151</f>
        <v>-230000</v>
      </c>
    </row>
    <row r="152" spans="1:7" ht="14.25" x14ac:dyDescent="0.2">
      <c r="A152" s="40">
        <v>45031</v>
      </c>
      <c r="B152" s="40">
        <v>45043</v>
      </c>
      <c r="C152" s="58">
        <v>174</v>
      </c>
      <c r="D152" s="28" t="s">
        <v>53</v>
      </c>
      <c r="E152" s="12">
        <v>80000</v>
      </c>
      <c r="F152" s="12">
        <f t="shared" ref="F152:F160" si="6">+F151+E152</f>
        <v>-150000</v>
      </c>
    </row>
    <row r="153" spans="1:7" ht="14.25" x14ac:dyDescent="0.2">
      <c r="A153" s="41">
        <v>45037</v>
      </c>
      <c r="B153" s="64">
        <v>45075</v>
      </c>
      <c r="C153" s="59">
        <v>179</v>
      </c>
      <c r="D153" s="29" t="s">
        <v>17</v>
      </c>
      <c r="E153" s="12">
        <v>-80000</v>
      </c>
      <c r="F153" s="12">
        <f t="shared" si="6"/>
        <v>-230000</v>
      </c>
    </row>
    <row r="154" spans="1:7" ht="14.25" x14ac:dyDescent="0.2">
      <c r="A154" s="39">
        <v>45043</v>
      </c>
      <c r="B154" s="39"/>
      <c r="C154" s="60">
        <v>174</v>
      </c>
      <c r="D154" s="26" t="s">
        <v>17</v>
      </c>
      <c r="E154" s="12">
        <v>142500</v>
      </c>
      <c r="F154" s="12">
        <f t="shared" si="6"/>
        <v>-87500</v>
      </c>
    </row>
    <row r="155" spans="1:7" ht="14.25" x14ac:dyDescent="0.2">
      <c r="A155" s="41">
        <v>45043</v>
      </c>
      <c r="B155" s="41"/>
      <c r="C155" s="60">
        <v>174</v>
      </c>
      <c r="D155" s="29" t="s">
        <v>18</v>
      </c>
      <c r="E155" s="12">
        <v>7500</v>
      </c>
      <c r="F155" s="12">
        <f t="shared" si="6"/>
        <v>-80000</v>
      </c>
    </row>
    <row r="156" spans="1:7" ht="14.25" x14ac:dyDescent="0.2">
      <c r="A156" s="39">
        <v>45075</v>
      </c>
      <c r="B156" s="39"/>
      <c r="C156" s="60">
        <v>179</v>
      </c>
      <c r="D156" s="26" t="s">
        <v>17</v>
      </c>
      <c r="E156" s="12">
        <v>76000</v>
      </c>
      <c r="F156" s="12">
        <f t="shared" si="6"/>
        <v>-4000</v>
      </c>
    </row>
    <row r="157" spans="1:7" ht="14.25" x14ac:dyDescent="0.2">
      <c r="A157" s="39">
        <v>45075</v>
      </c>
      <c r="B157" s="39"/>
      <c r="C157" s="60">
        <v>179</v>
      </c>
      <c r="D157" s="26" t="s">
        <v>18</v>
      </c>
      <c r="E157" s="12">
        <v>4000</v>
      </c>
      <c r="F157" s="12">
        <f t="shared" si="6"/>
        <v>0</v>
      </c>
    </row>
    <row r="158" spans="1:7" ht="14.25" x14ac:dyDescent="0.2">
      <c r="A158" s="41">
        <v>45098</v>
      </c>
      <c r="B158" s="41">
        <v>45102</v>
      </c>
      <c r="C158" s="60">
        <v>187</v>
      </c>
      <c r="D158" s="29" t="s">
        <v>17</v>
      </c>
      <c r="E158" s="12">
        <v>-370000</v>
      </c>
      <c r="F158" s="12">
        <f t="shared" si="6"/>
        <v>-370000</v>
      </c>
    </row>
    <row r="159" spans="1:7" ht="14.25" x14ac:dyDescent="0.2">
      <c r="A159" s="41">
        <v>45102</v>
      </c>
      <c r="B159" s="41"/>
      <c r="C159" s="60">
        <v>187</v>
      </c>
      <c r="D159" s="29" t="s">
        <v>17</v>
      </c>
      <c r="E159" s="12">
        <v>351500</v>
      </c>
      <c r="F159" s="12">
        <f t="shared" si="6"/>
        <v>-18500</v>
      </c>
    </row>
    <row r="160" spans="1:7" ht="14.25" x14ac:dyDescent="0.2">
      <c r="A160" s="41">
        <v>45102</v>
      </c>
      <c r="B160" s="41"/>
      <c r="C160" s="60">
        <v>187</v>
      </c>
      <c r="D160" s="29" t="s">
        <v>18</v>
      </c>
      <c r="E160" s="12">
        <v>18500</v>
      </c>
      <c r="F160" s="12">
        <f t="shared" si="6"/>
        <v>0</v>
      </c>
    </row>
    <row r="161" spans="1:7" ht="18" customHeight="1" x14ac:dyDescent="0.2">
      <c r="A161" s="9"/>
      <c r="B161" s="51"/>
      <c r="C161" s="13"/>
      <c r="D161" s="6" t="s">
        <v>50</v>
      </c>
      <c r="E161" s="14"/>
      <c r="F161" s="10">
        <f>+F160</f>
        <v>0</v>
      </c>
      <c r="G161" s="47"/>
    </row>
    <row r="162" spans="1:7" s="4" customFormat="1" ht="18" x14ac:dyDescent="0.2">
      <c r="A162" s="159" t="s">
        <v>60</v>
      </c>
      <c r="B162" s="160"/>
      <c r="C162" s="160"/>
      <c r="D162" s="160"/>
      <c r="E162" s="160"/>
      <c r="F162" s="161"/>
    </row>
    <row r="163" spans="1:7" ht="31.5" x14ac:dyDescent="0.2">
      <c r="A163" s="5" t="s">
        <v>3</v>
      </c>
      <c r="B163" s="50" t="s">
        <v>4</v>
      </c>
      <c r="C163" s="6" t="s">
        <v>5</v>
      </c>
      <c r="D163" s="6" t="s">
        <v>6</v>
      </c>
      <c r="E163" s="7" t="s">
        <v>7</v>
      </c>
      <c r="F163" s="8" t="s">
        <v>8</v>
      </c>
    </row>
    <row r="164" spans="1:7" ht="15.75" x14ac:dyDescent="0.2">
      <c r="A164" s="39">
        <v>44986</v>
      </c>
      <c r="B164" s="34"/>
      <c r="C164" s="15"/>
      <c r="D164" s="6" t="s">
        <v>9</v>
      </c>
      <c r="E164" s="12"/>
      <c r="F164" s="12">
        <v>0</v>
      </c>
    </row>
    <row r="165" spans="1:7" ht="14.25" x14ac:dyDescent="0.2">
      <c r="A165" s="39">
        <v>45007</v>
      </c>
      <c r="B165" s="39">
        <v>45044</v>
      </c>
      <c r="C165" s="58">
        <v>106</v>
      </c>
      <c r="D165" s="26" t="s">
        <v>19</v>
      </c>
      <c r="E165" s="12">
        <v>-300000</v>
      </c>
      <c r="F165" s="12">
        <f>+F164+E165</f>
        <v>-300000</v>
      </c>
    </row>
    <row r="166" spans="1:7" ht="14.25" x14ac:dyDescent="0.2">
      <c r="A166" s="43">
        <v>45044</v>
      </c>
      <c r="B166" s="43"/>
      <c r="C166" s="58">
        <v>106</v>
      </c>
      <c r="D166" s="31" t="s">
        <v>19</v>
      </c>
      <c r="E166" s="12">
        <v>285000</v>
      </c>
      <c r="F166" s="12">
        <f t="shared" ref="F166:F170" si="7">+F165+E166</f>
        <v>-15000</v>
      </c>
    </row>
    <row r="167" spans="1:7" ht="14.25" x14ac:dyDescent="0.2">
      <c r="A167" s="39">
        <v>45044</v>
      </c>
      <c r="B167" s="39"/>
      <c r="C167" s="59">
        <v>106</v>
      </c>
      <c r="D167" s="26" t="s">
        <v>20</v>
      </c>
      <c r="E167" s="12">
        <v>15000</v>
      </c>
      <c r="F167" s="12">
        <f t="shared" si="7"/>
        <v>0</v>
      </c>
    </row>
    <row r="168" spans="1:7" ht="14.25" x14ac:dyDescent="0.2">
      <c r="A168" s="43">
        <v>45099</v>
      </c>
      <c r="B168" s="43">
        <v>45103</v>
      </c>
      <c r="C168" s="60">
        <v>189</v>
      </c>
      <c r="D168" s="31" t="s">
        <v>19</v>
      </c>
      <c r="E168" s="12">
        <v>-900000</v>
      </c>
      <c r="F168" s="12">
        <f t="shared" si="7"/>
        <v>-900000</v>
      </c>
    </row>
    <row r="169" spans="1:7" ht="14.25" x14ac:dyDescent="0.2">
      <c r="A169" s="41">
        <v>45103</v>
      </c>
      <c r="B169" s="41"/>
      <c r="C169" s="60">
        <v>189</v>
      </c>
      <c r="D169" s="29" t="s">
        <v>19</v>
      </c>
      <c r="E169" s="12">
        <v>855000</v>
      </c>
      <c r="F169" s="12">
        <f t="shared" si="7"/>
        <v>-45000</v>
      </c>
    </row>
    <row r="170" spans="1:7" ht="14.25" x14ac:dyDescent="0.2">
      <c r="A170" s="41">
        <v>45103</v>
      </c>
      <c r="B170" s="41"/>
      <c r="C170" s="60">
        <v>189</v>
      </c>
      <c r="D170" s="29" t="s">
        <v>20</v>
      </c>
      <c r="E170" s="12">
        <v>45000</v>
      </c>
      <c r="F170" s="12">
        <f t="shared" si="7"/>
        <v>0</v>
      </c>
    </row>
    <row r="171" spans="1:7" ht="18" customHeight="1" x14ac:dyDescent="0.2">
      <c r="A171" s="9"/>
      <c r="B171" s="51"/>
      <c r="C171" s="13"/>
      <c r="D171" s="6" t="s">
        <v>50</v>
      </c>
      <c r="E171" s="14"/>
      <c r="F171" s="10">
        <f>+F170</f>
        <v>0</v>
      </c>
      <c r="G171" s="48"/>
    </row>
    <row r="172" spans="1:7" s="4" customFormat="1" ht="18" customHeight="1" x14ac:dyDescent="0.2">
      <c r="A172" s="159" t="s">
        <v>61</v>
      </c>
      <c r="B172" s="160"/>
      <c r="C172" s="160"/>
      <c r="D172" s="160"/>
      <c r="E172" s="160"/>
      <c r="F172" s="161"/>
    </row>
    <row r="173" spans="1:7" ht="31.5" x14ac:dyDescent="0.2">
      <c r="A173" s="5" t="s">
        <v>3</v>
      </c>
      <c r="B173" s="50" t="s">
        <v>4</v>
      </c>
      <c r="C173" s="6" t="s">
        <v>5</v>
      </c>
      <c r="D173" s="6" t="s">
        <v>6</v>
      </c>
      <c r="E173" s="7" t="s">
        <v>7</v>
      </c>
      <c r="F173" s="8" t="s">
        <v>8</v>
      </c>
    </row>
    <row r="174" spans="1:7" ht="15.75" x14ac:dyDescent="0.2">
      <c r="A174" s="39">
        <v>44986</v>
      </c>
      <c r="B174" s="34"/>
      <c r="C174" s="15"/>
      <c r="D174" s="6" t="s">
        <v>9</v>
      </c>
      <c r="E174" s="12"/>
      <c r="F174" s="12">
        <v>0</v>
      </c>
    </row>
    <row r="175" spans="1:7" s="4" customFormat="1" ht="14.25" x14ac:dyDescent="0.2">
      <c r="A175" s="41">
        <v>45105</v>
      </c>
      <c r="B175" s="41">
        <v>45140</v>
      </c>
      <c r="C175" s="58">
        <v>900</v>
      </c>
      <c r="D175" s="29" t="s">
        <v>38</v>
      </c>
      <c r="E175" s="12">
        <v>-86000</v>
      </c>
      <c r="F175" s="12">
        <f>+F174+E175</f>
        <v>-86000</v>
      </c>
    </row>
    <row r="176" spans="1:7" s="4" customFormat="1" ht="14.25" x14ac:dyDescent="0.2">
      <c r="A176" s="41">
        <v>45140</v>
      </c>
      <c r="B176" s="41"/>
      <c r="C176" s="58">
        <v>900</v>
      </c>
      <c r="D176" s="29" t="s">
        <v>38</v>
      </c>
      <c r="E176" s="12">
        <v>81700</v>
      </c>
      <c r="F176" s="12">
        <f t="shared" ref="F176:F177" si="8">+F175+E176</f>
        <v>-4300</v>
      </c>
    </row>
    <row r="177" spans="1:7" s="4" customFormat="1" ht="14.25" x14ac:dyDescent="0.2">
      <c r="A177" s="41">
        <v>45140</v>
      </c>
      <c r="B177" s="41"/>
      <c r="C177" s="59">
        <v>900</v>
      </c>
      <c r="D177" s="29" t="s">
        <v>39</v>
      </c>
      <c r="E177" s="12">
        <v>4300</v>
      </c>
      <c r="F177" s="12">
        <f t="shared" si="8"/>
        <v>0</v>
      </c>
    </row>
    <row r="178" spans="1:7" ht="15.75" x14ac:dyDescent="0.2">
      <c r="A178" s="9"/>
      <c r="B178" s="51"/>
      <c r="C178" s="13"/>
      <c r="D178" s="6" t="s">
        <v>50</v>
      </c>
      <c r="E178" s="14"/>
      <c r="F178" s="10">
        <f>+F177</f>
        <v>0</v>
      </c>
      <c r="G178" s="47"/>
    </row>
    <row r="179" spans="1:7" ht="18" x14ac:dyDescent="0.2">
      <c r="A179" s="159" t="s">
        <v>81</v>
      </c>
      <c r="B179" s="160"/>
      <c r="C179" s="160"/>
      <c r="D179" s="160"/>
      <c r="E179" s="160"/>
      <c r="F179" s="161"/>
    </row>
    <row r="180" spans="1:7" ht="31.5" x14ac:dyDescent="0.2">
      <c r="A180" s="5" t="s">
        <v>3</v>
      </c>
      <c r="B180" s="50" t="s">
        <v>4</v>
      </c>
      <c r="C180" s="6" t="s">
        <v>5</v>
      </c>
      <c r="D180" s="6" t="s">
        <v>6</v>
      </c>
      <c r="E180" s="7" t="s">
        <v>7</v>
      </c>
      <c r="F180" s="8" t="s">
        <v>8</v>
      </c>
    </row>
    <row r="181" spans="1:7" ht="15.75" x14ac:dyDescent="0.2">
      <c r="A181" s="39">
        <v>44986</v>
      </c>
      <c r="B181" s="34"/>
      <c r="C181" s="15"/>
      <c r="D181" s="6" t="s">
        <v>9</v>
      </c>
      <c r="E181" s="12"/>
      <c r="F181" s="12">
        <v>0</v>
      </c>
    </row>
    <row r="182" spans="1:7" ht="14.25" x14ac:dyDescent="0.2">
      <c r="A182" s="41">
        <v>45132</v>
      </c>
      <c r="B182" s="41">
        <v>45169</v>
      </c>
      <c r="C182" s="58">
        <v>341</v>
      </c>
      <c r="D182" s="29" t="s">
        <v>41</v>
      </c>
      <c r="E182" s="12">
        <v>-72000</v>
      </c>
      <c r="F182" s="12">
        <f>+F181+E182</f>
        <v>-72000</v>
      </c>
    </row>
    <row r="183" spans="1:7" ht="14.25" x14ac:dyDescent="0.2">
      <c r="A183" s="41">
        <v>45163</v>
      </c>
      <c r="B183" s="41">
        <v>45198</v>
      </c>
      <c r="C183" s="58">
        <v>349</v>
      </c>
      <c r="D183" s="29" t="s">
        <v>41</v>
      </c>
      <c r="E183" s="12">
        <v>-72000</v>
      </c>
      <c r="F183" s="12">
        <f t="shared" ref="F183:F191" si="9">+F182+E183</f>
        <v>-144000</v>
      </c>
    </row>
    <row r="184" spans="1:7" ht="14.25" x14ac:dyDescent="0.2">
      <c r="A184" s="41">
        <v>45168</v>
      </c>
      <c r="B184" s="41">
        <v>45198</v>
      </c>
      <c r="C184" s="59">
        <v>349</v>
      </c>
      <c r="D184" s="29" t="s">
        <v>41</v>
      </c>
      <c r="E184" s="12">
        <v>36000</v>
      </c>
      <c r="F184" s="12">
        <f t="shared" si="9"/>
        <v>-108000</v>
      </c>
    </row>
    <row r="185" spans="1:7" ht="14.25" x14ac:dyDescent="0.2">
      <c r="A185" s="41">
        <v>45169</v>
      </c>
      <c r="B185" s="41"/>
      <c r="C185" s="60">
        <v>341</v>
      </c>
      <c r="D185" s="29" t="s">
        <v>41</v>
      </c>
      <c r="E185" s="12">
        <v>68400</v>
      </c>
      <c r="F185" s="12">
        <f t="shared" si="9"/>
        <v>-39600</v>
      </c>
    </row>
    <row r="186" spans="1:7" ht="14.25" x14ac:dyDescent="0.2">
      <c r="A186" s="41">
        <v>45169</v>
      </c>
      <c r="B186" s="41"/>
      <c r="C186" s="60">
        <v>341</v>
      </c>
      <c r="D186" s="29" t="s">
        <v>42</v>
      </c>
      <c r="E186" s="12">
        <v>3600</v>
      </c>
      <c r="F186" s="12">
        <f t="shared" si="9"/>
        <v>-36000</v>
      </c>
    </row>
    <row r="187" spans="1:7" ht="14.25" x14ac:dyDescent="0.2">
      <c r="A187" s="41">
        <v>45198</v>
      </c>
      <c r="B187" s="41"/>
      <c r="C187" s="60">
        <v>349</v>
      </c>
      <c r="D187" s="29" t="s">
        <v>41</v>
      </c>
      <c r="E187" s="12">
        <v>34200</v>
      </c>
      <c r="F187" s="12">
        <f t="shared" si="9"/>
        <v>-1800</v>
      </c>
    </row>
    <row r="188" spans="1:7" ht="14.25" x14ac:dyDescent="0.2">
      <c r="A188" s="41">
        <v>45198</v>
      </c>
      <c r="B188" s="41"/>
      <c r="C188" s="60">
        <v>349</v>
      </c>
      <c r="D188" s="29" t="s">
        <v>42</v>
      </c>
      <c r="E188" s="12">
        <v>1800</v>
      </c>
      <c r="F188" s="12">
        <f t="shared" si="9"/>
        <v>0</v>
      </c>
    </row>
    <row r="189" spans="1:7" ht="14.25" x14ac:dyDescent="0.2">
      <c r="A189" s="41">
        <v>45219</v>
      </c>
      <c r="B189" s="41">
        <v>45226</v>
      </c>
      <c r="C189" s="60" t="s">
        <v>54</v>
      </c>
      <c r="D189" s="29" t="s">
        <v>55</v>
      </c>
      <c r="E189" s="12">
        <v>-36000</v>
      </c>
      <c r="F189" s="12">
        <f t="shared" si="9"/>
        <v>-36000</v>
      </c>
    </row>
    <row r="190" spans="1:7" ht="14.25" x14ac:dyDescent="0.2">
      <c r="A190" s="41">
        <v>45225</v>
      </c>
      <c r="B190" s="41"/>
      <c r="C190" s="60">
        <v>349</v>
      </c>
      <c r="D190" s="29" t="s">
        <v>41</v>
      </c>
      <c r="E190" s="12">
        <v>34200</v>
      </c>
      <c r="F190" s="12">
        <f t="shared" si="9"/>
        <v>-1800</v>
      </c>
    </row>
    <row r="191" spans="1:7" ht="14.25" x14ac:dyDescent="0.2">
      <c r="A191" s="41">
        <v>45225</v>
      </c>
      <c r="B191" s="41"/>
      <c r="C191" s="60">
        <v>349</v>
      </c>
      <c r="D191" s="29" t="s">
        <v>42</v>
      </c>
      <c r="E191" s="12">
        <v>1800</v>
      </c>
      <c r="F191" s="12">
        <f t="shared" si="9"/>
        <v>0</v>
      </c>
    </row>
    <row r="192" spans="1:7" ht="15.75" x14ac:dyDescent="0.2">
      <c r="A192" s="9"/>
      <c r="B192" s="51"/>
      <c r="C192" s="13"/>
      <c r="D192" s="6" t="s">
        <v>50</v>
      </c>
      <c r="E192" s="14"/>
      <c r="F192" s="10">
        <f>+F191</f>
        <v>0</v>
      </c>
      <c r="G192" s="47"/>
    </row>
    <row r="193" spans="1:7" ht="18" x14ac:dyDescent="0.2">
      <c r="A193" s="159" t="s">
        <v>62</v>
      </c>
      <c r="B193" s="160"/>
      <c r="C193" s="160"/>
      <c r="D193" s="160"/>
      <c r="E193" s="160"/>
      <c r="F193" s="161"/>
    </row>
    <row r="194" spans="1:7" ht="31.5" x14ac:dyDescent="0.2">
      <c r="A194" s="5" t="s">
        <v>3</v>
      </c>
      <c r="B194" s="50" t="s">
        <v>4</v>
      </c>
      <c r="C194" s="6" t="s">
        <v>5</v>
      </c>
      <c r="D194" s="6" t="s">
        <v>6</v>
      </c>
      <c r="E194" s="7" t="s">
        <v>7</v>
      </c>
      <c r="F194" s="8" t="s">
        <v>8</v>
      </c>
    </row>
    <row r="195" spans="1:7" ht="15.75" x14ac:dyDescent="0.2">
      <c r="A195" s="39">
        <v>44986</v>
      </c>
      <c r="B195" s="34"/>
      <c r="C195" s="15"/>
      <c r="D195" s="6" t="s">
        <v>9</v>
      </c>
      <c r="E195" s="12"/>
      <c r="F195" s="12">
        <v>0</v>
      </c>
    </row>
    <row r="196" spans="1:7" ht="14.25" x14ac:dyDescent="0.2">
      <c r="A196" s="39">
        <v>45007</v>
      </c>
      <c r="B196" s="39">
        <v>45044</v>
      </c>
      <c r="C196" s="58">
        <v>2089</v>
      </c>
      <c r="D196" s="26" t="s">
        <v>21</v>
      </c>
      <c r="E196" s="12">
        <v>-120000</v>
      </c>
      <c r="F196" s="12">
        <f>+F195+E196</f>
        <v>-120000</v>
      </c>
    </row>
    <row r="197" spans="1:7" ht="14.25" x14ac:dyDescent="0.2">
      <c r="A197" s="43">
        <v>45040</v>
      </c>
      <c r="B197" s="43">
        <v>45078</v>
      </c>
      <c r="C197" s="58">
        <v>2111</v>
      </c>
      <c r="D197" s="31" t="s">
        <v>21</v>
      </c>
      <c r="E197" s="12">
        <v>-160000</v>
      </c>
      <c r="F197" s="12">
        <f t="shared" ref="F197:F204" si="10">+F196+E197</f>
        <v>-280000</v>
      </c>
    </row>
    <row r="198" spans="1:7" ht="14.25" x14ac:dyDescent="0.2">
      <c r="A198" s="40">
        <v>45044</v>
      </c>
      <c r="B198" s="40"/>
      <c r="C198" s="59">
        <v>2089</v>
      </c>
      <c r="D198" s="28" t="s">
        <v>21</v>
      </c>
      <c r="E198" s="12">
        <v>114000</v>
      </c>
      <c r="F198" s="12">
        <f t="shared" si="10"/>
        <v>-166000</v>
      </c>
    </row>
    <row r="199" spans="1:7" ht="14.25" x14ac:dyDescent="0.2">
      <c r="A199" s="41">
        <v>45044</v>
      </c>
      <c r="B199" s="41"/>
      <c r="C199" s="60">
        <v>2089</v>
      </c>
      <c r="D199" s="29" t="s">
        <v>22</v>
      </c>
      <c r="E199" s="12">
        <v>6000</v>
      </c>
      <c r="F199" s="12">
        <f t="shared" si="10"/>
        <v>-160000</v>
      </c>
    </row>
    <row r="200" spans="1:7" ht="14.25" x14ac:dyDescent="0.2">
      <c r="A200" s="39">
        <v>45078</v>
      </c>
      <c r="B200" s="39"/>
      <c r="C200" s="60">
        <v>2111</v>
      </c>
      <c r="D200" s="26" t="s">
        <v>21</v>
      </c>
      <c r="E200" s="12">
        <v>152000</v>
      </c>
      <c r="F200" s="12">
        <f t="shared" si="10"/>
        <v>-8000</v>
      </c>
    </row>
    <row r="201" spans="1:7" ht="14.25" x14ac:dyDescent="0.2">
      <c r="A201" s="64">
        <v>45078</v>
      </c>
      <c r="B201" s="64"/>
      <c r="C201" s="60">
        <v>2111</v>
      </c>
      <c r="D201" s="66" t="s">
        <v>22</v>
      </c>
      <c r="E201" s="12">
        <v>8000</v>
      </c>
      <c r="F201" s="12">
        <f t="shared" si="10"/>
        <v>0</v>
      </c>
    </row>
    <row r="202" spans="1:7" ht="14.25" x14ac:dyDescent="0.2">
      <c r="A202" s="41">
        <v>45129</v>
      </c>
      <c r="B202" s="41">
        <v>45164</v>
      </c>
      <c r="C202" s="60">
        <v>2131</v>
      </c>
      <c r="D202" s="29" t="s">
        <v>21</v>
      </c>
      <c r="E202" s="12">
        <v>-130000</v>
      </c>
      <c r="F202" s="12">
        <f t="shared" si="10"/>
        <v>-130000</v>
      </c>
    </row>
    <row r="203" spans="1:7" ht="14.25" x14ac:dyDescent="0.2">
      <c r="A203" s="41">
        <v>45164</v>
      </c>
      <c r="B203" s="41"/>
      <c r="C203" s="60">
        <v>2131</v>
      </c>
      <c r="D203" s="29" t="s">
        <v>21</v>
      </c>
      <c r="E203" s="12">
        <v>123500</v>
      </c>
      <c r="F203" s="12">
        <f t="shared" si="10"/>
        <v>-6500</v>
      </c>
    </row>
    <row r="204" spans="1:7" ht="14.25" x14ac:dyDescent="0.2">
      <c r="A204" s="41">
        <v>45164</v>
      </c>
      <c r="B204" s="41"/>
      <c r="C204" s="60">
        <v>2131</v>
      </c>
      <c r="D204" s="29" t="s">
        <v>22</v>
      </c>
      <c r="E204" s="12">
        <v>6500</v>
      </c>
      <c r="F204" s="12">
        <f t="shared" si="10"/>
        <v>0</v>
      </c>
    </row>
    <row r="205" spans="1:7" ht="15.75" x14ac:dyDescent="0.2">
      <c r="A205" s="9"/>
      <c r="B205" s="51"/>
      <c r="C205" s="13"/>
      <c r="D205" s="6" t="s">
        <v>50</v>
      </c>
      <c r="E205" s="14"/>
      <c r="F205" s="10">
        <f>+F204</f>
        <v>0</v>
      </c>
      <c r="G205" s="47"/>
    </row>
    <row r="206" spans="1:7" ht="18" x14ac:dyDescent="0.2">
      <c r="A206" s="159" t="s">
        <v>63</v>
      </c>
      <c r="B206" s="160"/>
      <c r="C206" s="160"/>
      <c r="D206" s="160"/>
      <c r="E206" s="160"/>
      <c r="F206" s="161"/>
    </row>
    <row r="207" spans="1:7" ht="31.5" x14ac:dyDescent="0.2">
      <c r="A207" s="5" t="s">
        <v>3</v>
      </c>
      <c r="B207" s="50" t="s">
        <v>4</v>
      </c>
      <c r="C207" s="6" t="s">
        <v>5</v>
      </c>
      <c r="D207" s="6" t="s">
        <v>6</v>
      </c>
      <c r="E207" s="7" t="s">
        <v>7</v>
      </c>
      <c r="F207" s="8" t="s">
        <v>8</v>
      </c>
    </row>
    <row r="208" spans="1:7" ht="15.75" x14ac:dyDescent="0.2">
      <c r="A208" s="39">
        <v>44986</v>
      </c>
      <c r="B208" s="34"/>
      <c r="C208" s="15"/>
      <c r="D208" s="6" t="s">
        <v>9</v>
      </c>
      <c r="E208" s="12"/>
      <c r="F208" s="12">
        <v>0</v>
      </c>
    </row>
    <row r="209" spans="1:7" ht="14.25" x14ac:dyDescent="0.2">
      <c r="A209" s="41">
        <v>45158</v>
      </c>
      <c r="B209" s="41">
        <v>45194</v>
      </c>
      <c r="C209" s="58">
        <v>77</v>
      </c>
      <c r="D209" s="29" t="s">
        <v>44</v>
      </c>
      <c r="E209" s="12">
        <v>-24000</v>
      </c>
      <c r="F209" s="12">
        <f>+F208+E209</f>
        <v>-24000</v>
      </c>
    </row>
    <row r="210" spans="1:7" ht="14.25" x14ac:dyDescent="0.2">
      <c r="A210" s="41">
        <v>45194</v>
      </c>
      <c r="B210" s="41"/>
      <c r="C210" s="58">
        <v>77</v>
      </c>
      <c r="D210" s="29" t="s">
        <v>44</v>
      </c>
      <c r="E210" s="12">
        <v>22800</v>
      </c>
      <c r="F210" s="12">
        <f t="shared" ref="F210:F211" si="11">+F209+E210</f>
        <v>-1200</v>
      </c>
    </row>
    <row r="211" spans="1:7" ht="14.25" x14ac:dyDescent="0.2">
      <c r="A211" s="41">
        <v>45194</v>
      </c>
      <c r="B211" s="41"/>
      <c r="C211" s="59">
        <v>77</v>
      </c>
      <c r="D211" s="29" t="s">
        <v>45</v>
      </c>
      <c r="E211" s="12">
        <v>1200</v>
      </c>
      <c r="F211" s="12">
        <f t="shared" si="11"/>
        <v>0</v>
      </c>
    </row>
    <row r="212" spans="1:7" ht="15.75" x14ac:dyDescent="0.2">
      <c r="A212" s="9"/>
      <c r="B212" s="51"/>
      <c r="C212" s="13"/>
      <c r="D212" s="6" t="s">
        <v>50</v>
      </c>
      <c r="E212" s="14"/>
      <c r="F212" s="10">
        <f>+F211</f>
        <v>0</v>
      </c>
      <c r="G212" s="47"/>
    </row>
    <row r="213" spans="1:7" ht="18" x14ac:dyDescent="0.2">
      <c r="A213" s="159" t="s">
        <v>46</v>
      </c>
      <c r="B213" s="160"/>
      <c r="C213" s="160"/>
      <c r="D213" s="160"/>
      <c r="E213" s="160"/>
      <c r="F213" s="161"/>
    </row>
    <row r="214" spans="1:7" ht="31.5" x14ac:dyDescent="0.2">
      <c r="A214" s="5" t="s">
        <v>3</v>
      </c>
      <c r="B214" s="50" t="s">
        <v>4</v>
      </c>
      <c r="C214" s="6" t="s">
        <v>5</v>
      </c>
      <c r="D214" s="6" t="s">
        <v>6</v>
      </c>
      <c r="E214" s="7" t="s">
        <v>7</v>
      </c>
      <c r="F214" s="8" t="s">
        <v>8</v>
      </c>
    </row>
    <row r="215" spans="1:7" ht="15.75" x14ac:dyDescent="0.2">
      <c r="A215" s="39">
        <v>44986</v>
      </c>
      <c r="B215" s="34"/>
      <c r="C215" s="15"/>
      <c r="D215" s="6" t="s">
        <v>9</v>
      </c>
      <c r="E215" s="12"/>
      <c r="F215" s="12">
        <v>0</v>
      </c>
    </row>
    <row r="216" spans="1:7" ht="14.25" x14ac:dyDescent="0.2">
      <c r="A216" s="41">
        <v>45163</v>
      </c>
      <c r="B216" s="41">
        <v>45197</v>
      </c>
      <c r="C216" s="58">
        <v>99</v>
      </c>
      <c r="D216" s="29" t="s">
        <v>46</v>
      </c>
      <c r="E216" s="12">
        <v>-15000</v>
      </c>
      <c r="F216" s="12">
        <f>+F215+E216</f>
        <v>-15000</v>
      </c>
    </row>
    <row r="217" spans="1:7" ht="14.25" x14ac:dyDescent="0.2">
      <c r="A217" s="41">
        <v>45197</v>
      </c>
      <c r="B217" s="41"/>
      <c r="C217" s="58">
        <v>99</v>
      </c>
      <c r="D217" s="29" t="s">
        <v>46</v>
      </c>
      <c r="E217" s="12">
        <v>14250</v>
      </c>
      <c r="F217" s="12">
        <f t="shared" ref="F217:F218" si="12">+F216+E217</f>
        <v>-750</v>
      </c>
    </row>
    <row r="218" spans="1:7" ht="14.25" x14ac:dyDescent="0.2">
      <c r="A218" s="41">
        <v>45197</v>
      </c>
      <c r="B218" s="41"/>
      <c r="C218" s="59">
        <v>99</v>
      </c>
      <c r="D218" s="29" t="s">
        <v>47</v>
      </c>
      <c r="E218" s="12">
        <v>750</v>
      </c>
      <c r="F218" s="12">
        <f t="shared" si="12"/>
        <v>0</v>
      </c>
    </row>
    <row r="219" spans="1:7" ht="15.75" x14ac:dyDescent="0.2">
      <c r="A219" s="9"/>
      <c r="B219" s="51"/>
      <c r="C219" s="13"/>
      <c r="D219" s="6" t="s">
        <v>50</v>
      </c>
      <c r="E219" s="14"/>
      <c r="F219" s="10">
        <f>+F218</f>
        <v>0</v>
      </c>
      <c r="G219" s="47"/>
    </row>
    <row r="220" spans="1:7" ht="18" x14ac:dyDescent="0.2">
      <c r="A220" s="159" t="s">
        <v>64</v>
      </c>
      <c r="B220" s="160"/>
      <c r="C220" s="160"/>
      <c r="D220" s="160"/>
      <c r="E220" s="160"/>
      <c r="F220" s="161"/>
    </row>
    <row r="221" spans="1:7" ht="31.5" x14ac:dyDescent="0.2">
      <c r="A221" s="5" t="s">
        <v>3</v>
      </c>
      <c r="B221" s="50" t="s">
        <v>4</v>
      </c>
      <c r="C221" s="6" t="s">
        <v>5</v>
      </c>
      <c r="D221" s="6" t="s">
        <v>6</v>
      </c>
      <c r="E221" s="7" t="s">
        <v>7</v>
      </c>
      <c r="F221" s="8" t="s">
        <v>8</v>
      </c>
    </row>
    <row r="222" spans="1:7" ht="15.75" x14ac:dyDescent="0.2">
      <c r="A222" s="37"/>
      <c r="B222" s="34"/>
      <c r="C222" s="15"/>
      <c r="D222" s="6" t="s">
        <v>9</v>
      </c>
      <c r="E222" s="7"/>
      <c r="F222" s="16">
        <v>0</v>
      </c>
    </row>
    <row r="223" spans="1:7" ht="14.25" x14ac:dyDescent="0.2">
      <c r="A223" s="38">
        <v>45039</v>
      </c>
      <c r="B223" s="38">
        <v>45077</v>
      </c>
      <c r="C223" s="58">
        <v>5853</v>
      </c>
      <c r="D223" s="27" t="s">
        <v>26</v>
      </c>
      <c r="E223" s="12">
        <v>-81500</v>
      </c>
      <c r="F223" s="12">
        <f>+F222+E223</f>
        <v>-81500</v>
      </c>
    </row>
    <row r="224" spans="1:7" ht="14.25" x14ac:dyDescent="0.2">
      <c r="A224" s="40">
        <v>45040</v>
      </c>
      <c r="B224" s="32"/>
      <c r="C224" s="58">
        <v>5853</v>
      </c>
      <c r="D224" s="28" t="s">
        <v>201</v>
      </c>
      <c r="E224" s="12">
        <v>-733500</v>
      </c>
      <c r="F224" s="12">
        <f t="shared" ref="F224:F226" si="13">+F223+E224</f>
        <v>-815000</v>
      </c>
    </row>
    <row r="225" spans="1:7" ht="14.25" x14ac:dyDescent="0.2">
      <c r="A225" s="41">
        <v>45077</v>
      </c>
      <c r="B225" s="33"/>
      <c r="C225" s="59">
        <v>5853</v>
      </c>
      <c r="D225" s="29" t="s">
        <v>26</v>
      </c>
      <c r="E225" s="12">
        <v>774250</v>
      </c>
      <c r="F225" s="12">
        <f t="shared" si="13"/>
        <v>-40750</v>
      </c>
    </row>
    <row r="226" spans="1:7" ht="14.25" x14ac:dyDescent="0.2">
      <c r="A226" s="41">
        <v>45077</v>
      </c>
      <c r="B226" s="33"/>
      <c r="C226" s="60">
        <v>5853</v>
      </c>
      <c r="D226" s="29" t="s">
        <v>200</v>
      </c>
      <c r="E226" s="12">
        <v>40750</v>
      </c>
      <c r="F226" s="12">
        <f t="shared" si="13"/>
        <v>0</v>
      </c>
    </row>
    <row r="227" spans="1:7" ht="15.75" x14ac:dyDescent="0.2">
      <c r="A227" s="9"/>
      <c r="B227" s="51"/>
      <c r="C227" s="13"/>
      <c r="D227" s="6" t="s">
        <v>50</v>
      </c>
      <c r="E227" s="14"/>
      <c r="F227" s="10">
        <f>+F222</f>
        <v>0</v>
      </c>
      <c r="G227" s="47"/>
    </row>
    <row r="228" spans="1:7" ht="18" customHeight="1" x14ac:dyDescent="0.2">
      <c r="A228" s="159" t="s">
        <v>65</v>
      </c>
      <c r="B228" s="160"/>
      <c r="C228" s="160"/>
      <c r="D228" s="160"/>
      <c r="E228" s="160"/>
      <c r="F228" s="161"/>
    </row>
    <row r="229" spans="1:7" ht="31.5" x14ac:dyDescent="0.2">
      <c r="A229" s="5" t="s">
        <v>3</v>
      </c>
      <c r="B229" s="50" t="s">
        <v>4</v>
      </c>
      <c r="C229" s="6" t="s">
        <v>5</v>
      </c>
      <c r="D229" s="6" t="s">
        <v>6</v>
      </c>
      <c r="E229" s="7" t="s">
        <v>7</v>
      </c>
      <c r="F229" s="8" t="s">
        <v>8</v>
      </c>
    </row>
    <row r="230" spans="1:7" ht="15.75" x14ac:dyDescent="0.2">
      <c r="A230" s="39">
        <v>44986</v>
      </c>
      <c r="B230" s="34"/>
      <c r="C230" s="15"/>
      <c r="D230" s="6" t="s">
        <v>9</v>
      </c>
      <c r="E230" s="12"/>
      <c r="F230" s="12">
        <v>0</v>
      </c>
    </row>
    <row r="231" spans="1:7" ht="14.25" x14ac:dyDescent="0.2">
      <c r="A231" s="39">
        <v>45007</v>
      </c>
      <c r="B231" s="39">
        <v>45040</v>
      </c>
      <c r="C231" s="58">
        <v>23</v>
      </c>
      <c r="D231" s="26" t="s">
        <v>16</v>
      </c>
      <c r="E231" s="12">
        <v>-220000</v>
      </c>
      <c r="F231" s="12">
        <f>+F230+E231</f>
        <v>-220000</v>
      </c>
    </row>
    <row r="232" spans="1:7" ht="14.25" x14ac:dyDescent="0.2">
      <c r="A232" s="40">
        <v>45040</v>
      </c>
      <c r="B232" s="32"/>
      <c r="C232" s="58">
        <v>23</v>
      </c>
      <c r="D232" s="26" t="s">
        <v>16</v>
      </c>
      <c r="E232" s="12">
        <v>220000</v>
      </c>
      <c r="F232" s="12">
        <f>+F231+E232</f>
        <v>0</v>
      </c>
    </row>
    <row r="233" spans="1:7" ht="15.75" x14ac:dyDescent="0.2">
      <c r="A233" s="9"/>
      <c r="B233" s="51"/>
      <c r="C233" s="13"/>
      <c r="D233" s="6" t="s">
        <v>50</v>
      </c>
      <c r="E233" s="14"/>
      <c r="F233" s="10">
        <f>+F232</f>
        <v>0</v>
      </c>
      <c r="G233" s="47"/>
    </row>
    <row r="234" spans="1:7" ht="18" x14ac:dyDescent="0.2">
      <c r="A234" s="159" t="s">
        <v>66</v>
      </c>
      <c r="B234" s="160"/>
      <c r="C234" s="160"/>
      <c r="D234" s="160"/>
      <c r="E234" s="160"/>
      <c r="F234" s="161"/>
    </row>
    <row r="235" spans="1:7" ht="31.5" x14ac:dyDescent="0.2">
      <c r="A235" s="5" t="s">
        <v>3</v>
      </c>
      <c r="B235" s="50" t="s">
        <v>4</v>
      </c>
      <c r="C235" s="6" t="s">
        <v>5</v>
      </c>
      <c r="D235" s="6" t="s">
        <v>6</v>
      </c>
      <c r="E235" s="7" t="s">
        <v>7</v>
      </c>
      <c r="F235" s="8" t="s">
        <v>8</v>
      </c>
    </row>
    <row r="236" spans="1:7" ht="15.75" x14ac:dyDescent="0.2">
      <c r="A236" s="39">
        <v>44986</v>
      </c>
      <c r="B236" s="34"/>
      <c r="C236" s="15"/>
      <c r="D236" s="6" t="s">
        <v>9</v>
      </c>
      <c r="E236" s="12"/>
      <c r="F236" s="12">
        <v>0</v>
      </c>
    </row>
    <row r="237" spans="1:7" ht="14.25" x14ac:dyDescent="0.2">
      <c r="A237" s="39">
        <v>45066</v>
      </c>
      <c r="B237" s="39">
        <v>45103</v>
      </c>
      <c r="C237" s="58">
        <v>431</v>
      </c>
      <c r="D237" s="26" t="s">
        <v>32</v>
      </c>
      <c r="E237" s="12">
        <v>-290000</v>
      </c>
      <c r="F237" s="12">
        <f>+F236+E237</f>
        <v>-290000</v>
      </c>
    </row>
    <row r="238" spans="1:7" ht="14.25" x14ac:dyDescent="0.2">
      <c r="A238" s="41">
        <v>45103</v>
      </c>
      <c r="B238" s="29"/>
      <c r="C238" s="58">
        <v>431</v>
      </c>
      <c r="D238" s="29" t="s">
        <v>32</v>
      </c>
      <c r="E238" s="12">
        <v>275500</v>
      </c>
      <c r="F238" s="12">
        <f t="shared" ref="F238:F239" si="14">+F237+E238</f>
        <v>-14500</v>
      </c>
    </row>
    <row r="239" spans="1:7" ht="14.25" x14ac:dyDescent="0.2">
      <c r="A239" s="41">
        <v>45103</v>
      </c>
      <c r="B239" s="29"/>
      <c r="C239" s="59">
        <v>431</v>
      </c>
      <c r="D239" s="29" t="s">
        <v>33</v>
      </c>
      <c r="E239" s="12">
        <v>14500</v>
      </c>
      <c r="F239" s="12">
        <f t="shared" si="14"/>
        <v>0</v>
      </c>
    </row>
    <row r="240" spans="1:7" ht="16.5" thickBot="1" x14ac:dyDescent="0.25">
      <c r="A240" s="45"/>
      <c r="B240" s="52"/>
      <c r="C240" s="19"/>
      <c r="D240" s="20" t="s">
        <v>50</v>
      </c>
      <c r="E240" s="21"/>
      <c r="F240" s="25">
        <f>+F239</f>
        <v>0</v>
      </c>
      <c r="G240" s="47"/>
    </row>
    <row r="241" spans="1:7" ht="18" x14ac:dyDescent="0.2">
      <c r="A241" s="159" t="s">
        <v>80</v>
      </c>
      <c r="B241" s="160"/>
      <c r="C241" s="160"/>
      <c r="D241" s="160"/>
      <c r="E241" s="160"/>
      <c r="F241" s="161"/>
    </row>
    <row r="242" spans="1:7" ht="31.5" x14ac:dyDescent="0.2">
      <c r="A242" s="5" t="s">
        <v>3</v>
      </c>
      <c r="B242" s="50" t="s">
        <v>4</v>
      </c>
      <c r="C242" s="6" t="s">
        <v>5</v>
      </c>
      <c r="D242" s="6" t="s">
        <v>6</v>
      </c>
      <c r="E242" s="7" t="s">
        <v>7</v>
      </c>
      <c r="F242" s="8" t="s">
        <v>8</v>
      </c>
    </row>
    <row r="243" spans="1:7" ht="15.75" x14ac:dyDescent="0.2">
      <c r="A243" s="39">
        <v>44986</v>
      </c>
      <c r="B243" s="34"/>
      <c r="C243" s="15"/>
      <c r="D243" s="6" t="s">
        <v>9</v>
      </c>
      <c r="E243" s="12"/>
      <c r="F243" s="12">
        <v>0</v>
      </c>
    </row>
    <row r="244" spans="1:7" ht="14.25" x14ac:dyDescent="0.2">
      <c r="A244" s="39">
        <v>45042</v>
      </c>
      <c r="B244" s="41">
        <v>45077</v>
      </c>
      <c r="C244" s="58">
        <v>55</v>
      </c>
      <c r="D244" s="26" t="s">
        <v>28</v>
      </c>
      <c r="E244" s="12">
        <v>-125000</v>
      </c>
      <c r="F244" s="12">
        <f>+F243+E244</f>
        <v>-125000</v>
      </c>
    </row>
    <row r="245" spans="1:7" ht="14.25" x14ac:dyDescent="0.2">
      <c r="A245" s="41">
        <v>45077</v>
      </c>
      <c r="B245" s="29"/>
      <c r="C245" s="58">
        <v>55</v>
      </c>
      <c r="D245" s="29" t="s">
        <v>28</v>
      </c>
      <c r="E245" s="12">
        <v>118750</v>
      </c>
      <c r="F245" s="12">
        <f t="shared" ref="F245:F246" si="15">+F244+E245</f>
        <v>-6250</v>
      </c>
    </row>
    <row r="246" spans="1:7" ht="14.25" x14ac:dyDescent="0.2">
      <c r="A246" s="41">
        <v>45077</v>
      </c>
      <c r="B246" s="29"/>
      <c r="C246" s="59">
        <v>55</v>
      </c>
      <c r="D246" s="29" t="s">
        <v>33</v>
      </c>
      <c r="E246" s="12">
        <v>6250</v>
      </c>
      <c r="F246" s="12">
        <f t="shared" si="15"/>
        <v>0</v>
      </c>
    </row>
    <row r="247" spans="1:7" ht="14.25" x14ac:dyDescent="0.2">
      <c r="A247" s="96">
        <v>45103</v>
      </c>
      <c r="B247" s="42">
        <v>45138</v>
      </c>
      <c r="C247" s="97">
        <v>67</v>
      </c>
      <c r="D247" s="26" t="s">
        <v>28</v>
      </c>
      <c r="E247" s="12">
        <v>-125000</v>
      </c>
      <c r="F247" s="12">
        <f>+F246+E247</f>
        <v>-125000</v>
      </c>
    </row>
    <row r="248" spans="1:7" ht="14.25" x14ac:dyDescent="0.2">
      <c r="A248" s="96"/>
      <c r="B248" s="30"/>
      <c r="C248" s="97">
        <v>67</v>
      </c>
      <c r="D248" s="29" t="s">
        <v>28</v>
      </c>
      <c r="E248" s="12">
        <v>118750</v>
      </c>
      <c r="F248" s="12">
        <f t="shared" ref="F248:F249" si="16">+F247+E248</f>
        <v>-6250</v>
      </c>
    </row>
    <row r="249" spans="1:7" ht="14.25" x14ac:dyDescent="0.2">
      <c r="A249" s="96"/>
      <c r="B249" s="30"/>
      <c r="C249" s="97">
        <v>67</v>
      </c>
      <c r="D249" s="29" t="s">
        <v>33</v>
      </c>
      <c r="E249" s="12">
        <v>6250</v>
      </c>
      <c r="F249" s="12">
        <f t="shared" si="16"/>
        <v>0</v>
      </c>
    </row>
    <row r="250" spans="1:7" ht="16.5" thickBot="1" x14ac:dyDescent="0.25">
      <c r="A250" s="45"/>
      <c r="B250" s="52"/>
      <c r="C250" s="19"/>
      <c r="D250" s="20" t="s">
        <v>50</v>
      </c>
      <c r="E250" s="21"/>
      <c r="F250" s="25">
        <f>+F246</f>
        <v>0</v>
      </c>
      <c r="G250" s="47"/>
    </row>
  </sheetData>
  <mergeCells count="18">
    <mergeCell ref="A1:F1"/>
    <mergeCell ref="A2:F2"/>
    <mergeCell ref="A3:F3"/>
    <mergeCell ref="A118:F118"/>
    <mergeCell ref="A125:F125"/>
    <mergeCell ref="A213:F213"/>
    <mergeCell ref="A220:F220"/>
    <mergeCell ref="A241:F241"/>
    <mergeCell ref="A234:F234"/>
    <mergeCell ref="A71:F71"/>
    <mergeCell ref="A141:F141"/>
    <mergeCell ref="A148:F148"/>
    <mergeCell ref="A162:F162"/>
    <mergeCell ref="A228:F228"/>
    <mergeCell ref="A172:F172"/>
    <mergeCell ref="A179:F179"/>
    <mergeCell ref="A193:F193"/>
    <mergeCell ref="A206:F206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0E668-A3A4-47A8-9246-6389AA4F2B79}">
  <sheetPr>
    <tabColor theme="7" tint="0.59999389629810485"/>
  </sheetPr>
  <dimension ref="A1:G127"/>
  <sheetViews>
    <sheetView zoomScale="115" zoomScaleNormal="115" workbookViewId="0">
      <selection sqref="A1:E1"/>
    </sheetView>
  </sheetViews>
  <sheetFormatPr defaultRowHeight="12.75" x14ac:dyDescent="0.2"/>
  <cols>
    <col min="1" max="1" width="20.140625" style="53" customWidth="1"/>
    <col min="2" max="2" width="7.28515625" bestFit="1" customWidth="1"/>
    <col min="3" max="3" width="64.7109375" customWidth="1"/>
    <col min="4" max="4" width="20.140625" customWidth="1"/>
    <col min="5" max="5" width="25.28515625" customWidth="1"/>
    <col min="6" max="6" width="11.140625" bestFit="1" customWidth="1"/>
    <col min="7" max="7" width="10.140625" bestFit="1" customWidth="1"/>
  </cols>
  <sheetData>
    <row r="1" spans="1:5" ht="18" x14ac:dyDescent="0.2">
      <c r="A1" s="165" t="s">
        <v>0</v>
      </c>
      <c r="B1" s="166"/>
      <c r="C1" s="166"/>
      <c r="D1" s="166"/>
      <c r="E1" s="167"/>
    </row>
    <row r="2" spans="1:5" ht="18" x14ac:dyDescent="0.2">
      <c r="A2" s="168" t="s">
        <v>1</v>
      </c>
      <c r="B2" s="169"/>
      <c r="C2" s="169"/>
      <c r="D2" s="169"/>
      <c r="E2" s="170"/>
    </row>
    <row r="3" spans="1:5" ht="18" x14ac:dyDescent="0.2">
      <c r="A3" s="162" t="s">
        <v>67</v>
      </c>
      <c r="B3" s="163"/>
      <c r="C3" s="163"/>
      <c r="D3" s="163"/>
      <c r="E3" s="164"/>
    </row>
    <row r="4" spans="1:5" s="4" customFormat="1" ht="15.75" x14ac:dyDescent="0.2">
      <c r="A4" s="55" t="s">
        <v>3</v>
      </c>
      <c r="B4" s="6" t="s">
        <v>5</v>
      </c>
      <c r="C4" s="6" t="s">
        <v>6</v>
      </c>
      <c r="D4" s="7" t="s">
        <v>7</v>
      </c>
      <c r="E4" s="8" t="s">
        <v>8</v>
      </c>
    </row>
    <row r="5" spans="1:5" s="4" customFormat="1" ht="15.75" x14ac:dyDescent="0.2">
      <c r="A5" s="35">
        <v>44986</v>
      </c>
      <c r="B5" s="54"/>
      <c r="C5" s="6" t="s">
        <v>9</v>
      </c>
      <c r="D5" s="7"/>
      <c r="E5" s="12">
        <v>0</v>
      </c>
    </row>
    <row r="6" spans="1:5" s="4" customFormat="1" ht="14.25" x14ac:dyDescent="0.2">
      <c r="A6" s="35">
        <v>45043</v>
      </c>
      <c r="B6" s="63">
        <v>174</v>
      </c>
      <c r="C6" s="11" t="s">
        <v>68</v>
      </c>
      <c r="D6" s="12">
        <v>7500</v>
      </c>
      <c r="E6" s="12">
        <f>+E5+D6</f>
        <v>7500</v>
      </c>
    </row>
    <row r="7" spans="1:5" s="4" customFormat="1" ht="14.25" x14ac:dyDescent="0.2">
      <c r="A7" s="35">
        <v>45044</v>
      </c>
      <c r="B7" s="63">
        <v>106</v>
      </c>
      <c r="C7" s="11" t="s">
        <v>69</v>
      </c>
      <c r="D7" s="12">
        <v>15000</v>
      </c>
      <c r="E7" s="12">
        <f t="shared" ref="E7:E27" si="0">+E6+D7</f>
        <v>22500</v>
      </c>
    </row>
    <row r="8" spans="1:5" s="4" customFormat="1" ht="14.25" x14ac:dyDescent="0.2">
      <c r="A8" s="35">
        <v>45044</v>
      </c>
      <c r="B8" s="63">
        <v>2089</v>
      </c>
      <c r="C8" s="11" t="s">
        <v>70</v>
      </c>
      <c r="D8" s="12">
        <v>6000</v>
      </c>
      <c r="E8" s="12">
        <f t="shared" si="0"/>
        <v>28500</v>
      </c>
    </row>
    <row r="9" spans="1:5" s="4" customFormat="1" ht="14.25" x14ac:dyDescent="0.2">
      <c r="A9" s="35">
        <v>45045</v>
      </c>
      <c r="B9" s="98">
        <v>79</v>
      </c>
      <c r="C9" s="11" t="s">
        <v>71</v>
      </c>
      <c r="D9" s="12">
        <v>4500</v>
      </c>
      <c r="E9" s="12">
        <f t="shared" si="0"/>
        <v>33000</v>
      </c>
    </row>
    <row r="10" spans="1:5" s="4" customFormat="1" ht="14.25" x14ac:dyDescent="0.2">
      <c r="A10" s="35">
        <v>45075</v>
      </c>
      <c r="B10" s="63">
        <v>179</v>
      </c>
      <c r="C10" s="11" t="s">
        <v>68</v>
      </c>
      <c r="D10" s="12">
        <v>4000</v>
      </c>
      <c r="E10" s="12">
        <f t="shared" si="0"/>
        <v>37000</v>
      </c>
    </row>
    <row r="11" spans="1:5" s="4" customFormat="1" ht="14.25" x14ac:dyDescent="0.2">
      <c r="A11" s="35">
        <v>45077</v>
      </c>
      <c r="B11" s="63">
        <v>5853</v>
      </c>
      <c r="C11" s="11" t="s">
        <v>198</v>
      </c>
      <c r="D11" s="12">
        <v>40750</v>
      </c>
      <c r="E11" s="12">
        <f t="shared" si="0"/>
        <v>77750</v>
      </c>
    </row>
    <row r="12" spans="1:5" s="4" customFormat="1" ht="14.25" x14ac:dyDescent="0.2">
      <c r="A12" s="35">
        <v>45077</v>
      </c>
      <c r="B12" s="98">
        <v>55</v>
      </c>
      <c r="C12" s="11" t="s">
        <v>73</v>
      </c>
      <c r="D12" s="12">
        <v>6250</v>
      </c>
      <c r="E12" s="12">
        <f t="shared" si="0"/>
        <v>84000</v>
      </c>
    </row>
    <row r="13" spans="1:5" s="4" customFormat="1" ht="14.25" x14ac:dyDescent="0.2">
      <c r="A13" s="35">
        <v>45078</v>
      </c>
      <c r="B13" s="63">
        <v>2111</v>
      </c>
      <c r="C13" s="11" t="s">
        <v>70</v>
      </c>
      <c r="D13" s="12">
        <v>8000</v>
      </c>
      <c r="E13" s="12">
        <f t="shared" si="0"/>
        <v>92000</v>
      </c>
    </row>
    <row r="14" spans="1:5" s="4" customFormat="1" ht="14.25" x14ac:dyDescent="0.2">
      <c r="A14" s="35">
        <v>45100</v>
      </c>
      <c r="B14" s="63">
        <v>82</v>
      </c>
      <c r="C14" s="11" t="s">
        <v>71</v>
      </c>
      <c r="D14" s="12">
        <v>5100</v>
      </c>
      <c r="E14" s="12">
        <f t="shared" si="0"/>
        <v>97100</v>
      </c>
    </row>
    <row r="15" spans="1:5" s="4" customFormat="1" ht="14.25" x14ac:dyDescent="0.2">
      <c r="A15" s="35">
        <v>45102</v>
      </c>
      <c r="B15" s="63">
        <v>187</v>
      </c>
      <c r="C15" s="11" t="s">
        <v>68</v>
      </c>
      <c r="D15" s="12">
        <v>18500</v>
      </c>
      <c r="E15" s="12">
        <f t="shared" si="0"/>
        <v>115600</v>
      </c>
    </row>
    <row r="16" spans="1:5" s="4" customFormat="1" ht="14.25" x14ac:dyDescent="0.2">
      <c r="A16" s="35">
        <v>45103</v>
      </c>
      <c r="B16" s="63">
        <v>431</v>
      </c>
      <c r="C16" s="11" t="s">
        <v>74</v>
      </c>
      <c r="D16" s="12">
        <v>14500</v>
      </c>
      <c r="E16" s="12">
        <f t="shared" si="0"/>
        <v>130100</v>
      </c>
    </row>
    <row r="17" spans="1:6" s="4" customFormat="1" ht="14.25" x14ac:dyDescent="0.2">
      <c r="A17" s="35">
        <v>45103</v>
      </c>
      <c r="B17" s="63">
        <v>189</v>
      </c>
      <c r="C17" s="11" t="s">
        <v>69</v>
      </c>
      <c r="D17" s="12">
        <v>45000</v>
      </c>
      <c r="E17" s="12">
        <f t="shared" si="0"/>
        <v>175100</v>
      </c>
    </row>
    <row r="18" spans="1:6" s="4" customFormat="1" ht="14.25" x14ac:dyDescent="0.2">
      <c r="A18" s="35">
        <v>45104</v>
      </c>
      <c r="B18" s="63">
        <v>2020</v>
      </c>
      <c r="C18" s="11" t="s">
        <v>197</v>
      </c>
      <c r="D18" s="12">
        <v>2700</v>
      </c>
      <c r="E18" s="12">
        <f t="shared" si="0"/>
        <v>177800</v>
      </c>
    </row>
    <row r="19" spans="1:6" s="4" customFormat="1" ht="14.25" x14ac:dyDescent="0.2">
      <c r="A19" s="35">
        <v>45104</v>
      </c>
      <c r="B19" s="98">
        <v>107</v>
      </c>
      <c r="C19" s="11" t="s">
        <v>71</v>
      </c>
      <c r="D19" s="12">
        <v>400</v>
      </c>
      <c r="E19" s="12">
        <f t="shared" si="0"/>
        <v>178200</v>
      </c>
    </row>
    <row r="20" spans="1:6" s="4" customFormat="1" ht="14.25" x14ac:dyDescent="0.2">
      <c r="A20" s="35">
        <v>45131</v>
      </c>
      <c r="B20" s="63">
        <v>66</v>
      </c>
      <c r="C20" s="11" t="s">
        <v>75</v>
      </c>
      <c r="D20" s="12">
        <v>9350</v>
      </c>
      <c r="E20" s="12">
        <f t="shared" si="0"/>
        <v>187550</v>
      </c>
    </row>
    <row r="21" spans="1:6" s="4" customFormat="1" ht="14.25" x14ac:dyDescent="0.2">
      <c r="A21" s="35">
        <v>45138</v>
      </c>
      <c r="B21" s="98">
        <v>67</v>
      </c>
      <c r="C21" s="11" t="s">
        <v>73</v>
      </c>
      <c r="D21" s="12">
        <v>6250</v>
      </c>
      <c r="E21" s="12">
        <f t="shared" si="0"/>
        <v>193800</v>
      </c>
    </row>
    <row r="22" spans="1:6" s="4" customFormat="1" ht="14.25" x14ac:dyDescent="0.2">
      <c r="A22" s="35">
        <v>45140</v>
      </c>
      <c r="B22" s="63">
        <v>900</v>
      </c>
      <c r="C22" s="11" t="s">
        <v>76</v>
      </c>
      <c r="D22" s="12">
        <v>4300</v>
      </c>
      <c r="E22" s="12">
        <f t="shared" si="0"/>
        <v>198100</v>
      </c>
    </row>
    <row r="23" spans="1:6" s="4" customFormat="1" ht="14.25" x14ac:dyDescent="0.2">
      <c r="A23" s="35">
        <v>45164</v>
      </c>
      <c r="B23" s="63">
        <v>2131</v>
      </c>
      <c r="C23" s="11" t="s">
        <v>70</v>
      </c>
      <c r="D23" s="12">
        <v>6500</v>
      </c>
      <c r="E23" s="12">
        <f t="shared" si="0"/>
        <v>204600</v>
      </c>
    </row>
    <row r="24" spans="1:6" s="4" customFormat="1" ht="14.25" x14ac:dyDescent="0.2">
      <c r="A24" s="35">
        <v>45165</v>
      </c>
      <c r="B24" s="63">
        <v>108</v>
      </c>
      <c r="C24" s="11" t="s">
        <v>71</v>
      </c>
      <c r="D24" s="12">
        <v>4500</v>
      </c>
      <c r="E24" s="12">
        <f t="shared" si="0"/>
        <v>209100</v>
      </c>
    </row>
    <row r="25" spans="1:6" s="4" customFormat="1" ht="14.25" x14ac:dyDescent="0.2">
      <c r="A25" s="35">
        <v>45169</v>
      </c>
      <c r="B25" s="98">
        <v>341</v>
      </c>
      <c r="C25" s="11" t="s">
        <v>77</v>
      </c>
      <c r="D25" s="12">
        <v>3600</v>
      </c>
      <c r="E25" s="12">
        <f t="shared" si="0"/>
        <v>212700</v>
      </c>
    </row>
    <row r="26" spans="1:6" s="4" customFormat="1" ht="14.25" x14ac:dyDescent="0.2">
      <c r="A26" s="35">
        <v>45194</v>
      </c>
      <c r="B26" s="63">
        <v>77</v>
      </c>
      <c r="C26" s="11" t="s">
        <v>78</v>
      </c>
      <c r="D26" s="12">
        <v>1200</v>
      </c>
      <c r="E26" s="12">
        <f t="shared" si="0"/>
        <v>213900</v>
      </c>
    </row>
    <row r="27" spans="1:6" s="4" customFormat="1" ht="14.25" x14ac:dyDescent="0.2">
      <c r="A27" s="35">
        <v>45197</v>
      </c>
      <c r="B27" s="63">
        <v>99</v>
      </c>
      <c r="C27" s="11" t="s">
        <v>79</v>
      </c>
      <c r="D27" s="12">
        <v>750</v>
      </c>
      <c r="E27" s="12">
        <f t="shared" si="0"/>
        <v>214650</v>
      </c>
    </row>
    <row r="28" spans="1:6" s="4" customFormat="1" ht="14.25" x14ac:dyDescent="0.2">
      <c r="A28" s="35">
        <v>45198</v>
      </c>
      <c r="B28" s="98">
        <v>349</v>
      </c>
      <c r="C28" s="11" t="s">
        <v>77</v>
      </c>
      <c r="D28" s="12">
        <v>1800</v>
      </c>
      <c r="E28" s="12">
        <f>+E27+D28</f>
        <v>216450</v>
      </c>
    </row>
    <row r="29" spans="1:6" s="4" customFormat="1" ht="14.25" x14ac:dyDescent="0.2">
      <c r="A29" s="35">
        <v>45225</v>
      </c>
      <c r="B29" s="98">
        <v>349</v>
      </c>
      <c r="C29" s="11" t="s">
        <v>77</v>
      </c>
      <c r="D29" s="12">
        <v>1800</v>
      </c>
      <c r="E29" s="12">
        <f>+E28+D29</f>
        <v>218250</v>
      </c>
    </row>
    <row r="30" spans="1:6" ht="15.75" x14ac:dyDescent="0.2">
      <c r="A30" s="56"/>
      <c r="B30" s="13"/>
      <c r="C30" s="6" t="s">
        <v>50</v>
      </c>
      <c r="D30" s="14"/>
      <c r="E30" s="10">
        <f>+E29</f>
        <v>218250</v>
      </c>
      <c r="F30" s="47"/>
    </row>
    <row r="31" spans="1:6" ht="18" x14ac:dyDescent="0.2">
      <c r="A31" s="162" t="s">
        <v>56</v>
      </c>
      <c r="B31" s="163"/>
      <c r="C31" s="163"/>
      <c r="D31" s="163"/>
      <c r="E31" s="164"/>
    </row>
    <row r="32" spans="1:6" ht="15.75" x14ac:dyDescent="0.2">
      <c r="A32" s="55" t="s">
        <v>3</v>
      </c>
      <c r="B32" s="6" t="s">
        <v>5</v>
      </c>
      <c r="C32" s="6" t="s">
        <v>6</v>
      </c>
      <c r="D32" s="7" t="s">
        <v>7</v>
      </c>
      <c r="E32" s="8" t="s">
        <v>8</v>
      </c>
    </row>
    <row r="33" spans="1:7" ht="15.75" x14ac:dyDescent="0.2">
      <c r="A33" s="35">
        <v>44986</v>
      </c>
      <c r="B33" s="15"/>
      <c r="C33" s="6" t="s">
        <v>9</v>
      </c>
      <c r="D33" s="12"/>
      <c r="E33" s="12">
        <v>0</v>
      </c>
      <c r="G33" s="17"/>
    </row>
    <row r="34" spans="1:7" ht="14.25" x14ac:dyDescent="0.2">
      <c r="A34" s="35">
        <v>45104</v>
      </c>
      <c r="B34" s="63">
        <v>2020</v>
      </c>
      <c r="C34" s="11" t="s">
        <v>197</v>
      </c>
      <c r="D34" s="12">
        <v>-2700</v>
      </c>
      <c r="E34" s="12">
        <f>+E33+D34</f>
        <v>-2700</v>
      </c>
      <c r="G34" s="17"/>
    </row>
    <row r="35" spans="1:7" ht="15.75" x14ac:dyDescent="0.2">
      <c r="A35" s="56"/>
      <c r="B35" s="13"/>
      <c r="C35" s="6" t="s">
        <v>50</v>
      </c>
      <c r="D35" s="14"/>
      <c r="E35" s="10">
        <f>+E34</f>
        <v>-2700</v>
      </c>
      <c r="F35" s="47"/>
      <c r="G35" s="17"/>
    </row>
    <row r="36" spans="1:7" ht="18" x14ac:dyDescent="0.2">
      <c r="A36" s="162" t="s">
        <v>57</v>
      </c>
      <c r="B36" s="163"/>
      <c r="C36" s="163"/>
      <c r="D36" s="163"/>
      <c r="E36" s="164"/>
      <c r="G36" s="17"/>
    </row>
    <row r="37" spans="1:7" ht="15.75" x14ac:dyDescent="0.2">
      <c r="A37" s="55" t="s">
        <v>3</v>
      </c>
      <c r="B37" s="6" t="s">
        <v>5</v>
      </c>
      <c r="C37" s="6" t="s">
        <v>6</v>
      </c>
      <c r="D37" s="7" t="s">
        <v>7</v>
      </c>
      <c r="E37" s="8" t="s">
        <v>8</v>
      </c>
      <c r="G37" s="17"/>
    </row>
    <row r="38" spans="1:7" ht="15.75" x14ac:dyDescent="0.2">
      <c r="A38" s="35">
        <v>44986</v>
      </c>
      <c r="B38" s="15"/>
      <c r="C38" s="6" t="s">
        <v>9</v>
      </c>
      <c r="D38" s="7"/>
      <c r="E38" s="16">
        <v>0</v>
      </c>
      <c r="G38" s="17"/>
    </row>
    <row r="39" spans="1:7" ht="14.25" x14ac:dyDescent="0.2">
      <c r="A39" s="35">
        <v>45045</v>
      </c>
      <c r="B39" s="63">
        <v>79</v>
      </c>
      <c r="C39" s="11" t="s">
        <v>71</v>
      </c>
      <c r="D39" s="12">
        <v>-4500</v>
      </c>
      <c r="E39" s="12">
        <f>+E38+D39</f>
        <v>-4500</v>
      </c>
      <c r="G39" s="17"/>
    </row>
    <row r="40" spans="1:7" ht="14.25" x14ac:dyDescent="0.2">
      <c r="A40" s="35">
        <v>45100</v>
      </c>
      <c r="B40" s="63">
        <v>82</v>
      </c>
      <c r="C40" s="11" t="s">
        <v>71</v>
      </c>
      <c r="D40" s="12">
        <v>-5100</v>
      </c>
      <c r="E40" s="12">
        <f t="shared" ref="E40:E42" si="1">+E39+D40</f>
        <v>-9600</v>
      </c>
      <c r="G40" s="17"/>
    </row>
    <row r="41" spans="1:7" ht="14.25" x14ac:dyDescent="0.2">
      <c r="A41" s="35">
        <v>45104</v>
      </c>
      <c r="B41" s="63">
        <v>107</v>
      </c>
      <c r="C41" s="11" t="s">
        <v>71</v>
      </c>
      <c r="D41" s="12">
        <v>-400</v>
      </c>
      <c r="E41" s="12">
        <f t="shared" si="1"/>
        <v>-10000</v>
      </c>
      <c r="G41" s="17"/>
    </row>
    <row r="42" spans="1:7" ht="14.25" x14ac:dyDescent="0.2">
      <c r="A42" s="35">
        <v>45165</v>
      </c>
      <c r="B42" s="63">
        <v>108</v>
      </c>
      <c r="C42" s="11" t="s">
        <v>71</v>
      </c>
      <c r="D42" s="12">
        <v>-4500</v>
      </c>
      <c r="E42" s="12">
        <f t="shared" si="1"/>
        <v>-14500</v>
      </c>
      <c r="G42" s="17"/>
    </row>
    <row r="43" spans="1:7" ht="15.75" x14ac:dyDescent="0.2">
      <c r="A43" s="56"/>
      <c r="B43" s="13"/>
      <c r="C43" s="6" t="s">
        <v>50</v>
      </c>
      <c r="D43" s="14"/>
      <c r="E43" s="10">
        <f>+E42</f>
        <v>-14500</v>
      </c>
      <c r="F43" s="47"/>
      <c r="G43" s="17"/>
    </row>
    <row r="44" spans="1:7" s="4" customFormat="1" ht="18" x14ac:dyDescent="0.2">
      <c r="A44" s="159" t="s">
        <v>58</v>
      </c>
      <c r="B44" s="160"/>
      <c r="C44" s="160"/>
      <c r="D44" s="160"/>
      <c r="E44" s="161"/>
    </row>
    <row r="45" spans="1:7" ht="15.75" x14ac:dyDescent="0.2">
      <c r="A45" s="5" t="s">
        <v>3</v>
      </c>
      <c r="B45" s="6" t="s">
        <v>5</v>
      </c>
      <c r="C45" s="6" t="s">
        <v>6</v>
      </c>
      <c r="D45" s="7" t="s">
        <v>7</v>
      </c>
      <c r="E45" s="8" t="s">
        <v>8</v>
      </c>
    </row>
    <row r="46" spans="1:7" ht="15.75" x14ac:dyDescent="0.2">
      <c r="A46" s="39">
        <v>44986</v>
      </c>
      <c r="B46" s="15"/>
      <c r="C46" s="6" t="s">
        <v>9</v>
      </c>
      <c r="D46" s="7"/>
      <c r="E46" s="16">
        <v>0</v>
      </c>
    </row>
    <row r="47" spans="1:7" ht="14.25" x14ac:dyDescent="0.2">
      <c r="A47" s="44">
        <v>45131</v>
      </c>
      <c r="B47" s="63">
        <v>66</v>
      </c>
      <c r="C47" s="11" t="s">
        <v>75</v>
      </c>
      <c r="D47" s="24">
        <v>-9350</v>
      </c>
      <c r="E47" s="155">
        <v>-9350</v>
      </c>
    </row>
    <row r="48" spans="1:7" ht="15.75" x14ac:dyDescent="0.2">
      <c r="A48" s="9"/>
      <c r="B48" s="13"/>
      <c r="C48" s="6" t="s">
        <v>50</v>
      </c>
      <c r="D48" s="14"/>
      <c r="E48" s="10">
        <f>+E47</f>
        <v>-9350</v>
      </c>
      <c r="F48" s="47"/>
    </row>
    <row r="49" spans="1:6" ht="18" x14ac:dyDescent="0.2">
      <c r="A49" s="162" t="s">
        <v>59</v>
      </c>
      <c r="B49" s="163"/>
      <c r="C49" s="163"/>
      <c r="D49" s="163"/>
      <c r="E49" s="164"/>
    </row>
    <row r="50" spans="1:6" s="4" customFormat="1" ht="15.75" x14ac:dyDescent="0.2">
      <c r="A50" s="55" t="s">
        <v>3</v>
      </c>
      <c r="B50" s="6" t="s">
        <v>5</v>
      </c>
      <c r="C50" s="6" t="s">
        <v>6</v>
      </c>
      <c r="D50" s="7" t="s">
        <v>7</v>
      </c>
      <c r="E50" s="8" t="s">
        <v>8</v>
      </c>
    </row>
    <row r="51" spans="1:6" ht="15.75" x14ac:dyDescent="0.2">
      <c r="A51" s="35">
        <v>44986</v>
      </c>
      <c r="B51" s="15"/>
      <c r="C51" s="6" t="s">
        <v>9</v>
      </c>
      <c r="D51" s="7"/>
      <c r="E51" s="155">
        <v>0</v>
      </c>
    </row>
    <row r="52" spans="1:6" ht="14.25" x14ac:dyDescent="0.2">
      <c r="A52" s="44">
        <v>45043</v>
      </c>
      <c r="B52" s="63">
        <v>174</v>
      </c>
      <c r="C52" s="11" t="s">
        <v>68</v>
      </c>
      <c r="D52" s="24">
        <v>-7500</v>
      </c>
      <c r="E52" s="155">
        <f>+E51+D52</f>
        <v>-7500</v>
      </c>
    </row>
    <row r="53" spans="1:6" ht="14.25" x14ac:dyDescent="0.2">
      <c r="A53" s="44">
        <v>45075</v>
      </c>
      <c r="B53" s="63">
        <v>179</v>
      </c>
      <c r="C53" s="11" t="s">
        <v>68</v>
      </c>
      <c r="D53" s="24">
        <v>-4000</v>
      </c>
      <c r="E53" s="155">
        <f t="shared" ref="E53:E54" si="2">+E52+D53</f>
        <v>-11500</v>
      </c>
    </row>
    <row r="54" spans="1:6" s="4" customFormat="1" ht="14.25" x14ac:dyDescent="0.2">
      <c r="A54" s="44">
        <v>45102</v>
      </c>
      <c r="B54" s="63">
        <v>187</v>
      </c>
      <c r="C54" s="11" t="s">
        <v>68</v>
      </c>
      <c r="D54" s="24">
        <v>-18500</v>
      </c>
      <c r="E54" s="155">
        <f t="shared" si="2"/>
        <v>-30000</v>
      </c>
    </row>
    <row r="55" spans="1:6" ht="15.75" x14ac:dyDescent="0.2">
      <c r="A55" s="56"/>
      <c r="B55" s="13"/>
      <c r="C55" s="6" t="s">
        <v>50</v>
      </c>
      <c r="D55" s="14"/>
      <c r="E55" s="10">
        <f>+E54</f>
        <v>-30000</v>
      </c>
      <c r="F55" s="47"/>
    </row>
    <row r="56" spans="1:6" ht="18" x14ac:dyDescent="0.2">
      <c r="A56" s="162" t="s">
        <v>60</v>
      </c>
      <c r="B56" s="163"/>
      <c r="C56" s="163"/>
      <c r="D56" s="163"/>
      <c r="E56" s="164"/>
    </row>
    <row r="57" spans="1:6" s="4" customFormat="1" ht="15.75" x14ac:dyDescent="0.2">
      <c r="A57" s="55" t="s">
        <v>3</v>
      </c>
      <c r="B57" s="6" t="s">
        <v>5</v>
      </c>
      <c r="C57" s="6" t="s">
        <v>6</v>
      </c>
      <c r="D57" s="7" t="s">
        <v>7</v>
      </c>
      <c r="E57" s="8" t="s">
        <v>8</v>
      </c>
    </row>
    <row r="58" spans="1:6" ht="15.75" x14ac:dyDescent="0.2">
      <c r="A58" s="35">
        <v>44986</v>
      </c>
      <c r="B58" s="15"/>
      <c r="C58" s="6" t="s">
        <v>9</v>
      </c>
      <c r="D58" s="7"/>
      <c r="E58" s="155">
        <v>0</v>
      </c>
    </row>
    <row r="59" spans="1:6" ht="14.25" x14ac:dyDescent="0.2">
      <c r="A59" s="44">
        <v>45044</v>
      </c>
      <c r="B59" s="63">
        <v>106</v>
      </c>
      <c r="C59" s="11" t="s">
        <v>69</v>
      </c>
      <c r="D59" s="24">
        <v>-15000</v>
      </c>
      <c r="E59" s="155">
        <v>-15000</v>
      </c>
    </row>
    <row r="60" spans="1:6" ht="14.25" x14ac:dyDescent="0.2">
      <c r="A60" s="44">
        <v>45103</v>
      </c>
      <c r="B60" s="63">
        <v>189</v>
      </c>
      <c r="C60" s="11" t="s">
        <v>69</v>
      </c>
      <c r="D60" s="24">
        <v>-45000</v>
      </c>
      <c r="E60" s="155">
        <v>-60000</v>
      </c>
    </row>
    <row r="61" spans="1:6" ht="15.75" x14ac:dyDescent="0.2">
      <c r="A61" s="56"/>
      <c r="B61" s="13"/>
      <c r="C61" s="6" t="s">
        <v>50</v>
      </c>
      <c r="D61" s="14"/>
      <c r="E61" s="10">
        <f>+E60</f>
        <v>-60000</v>
      </c>
      <c r="F61" s="47"/>
    </row>
    <row r="62" spans="1:6" ht="18" x14ac:dyDescent="0.2">
      <c r="A62" s="162" t="s">
        <v>80</v>
      </c>
      <c r="B62" s="163"/>
      <c r="C62" s="163"/>
      <c r="D62" s="163"/>
      <c r="E62" s="164"/>
    </row>
    <row r="63" spans="1:6" ht="15.75" x14ac:dyDescent="0.2">
      <c r="A63" s="55" t="s">
        <v>3</v>
      </c>
      <c r="B63" s="6" t="s">
        <v>5</v>
      </c>
      <c r="C63" s="6" t="s">
        <v>6</v>
      </c>
      <c r="D63" s="7" t="s">
        <v>7</v>
      </c>
      <c r="E63" s="8" t="s">
        <v>8</v>
      </c>
    </row>
    <row r="64" spans="1:6" ht="15.75" x14ac:dyDescent="0.2">
      <c r="A64" s="35">
        <v>44986</v>
      </c>
      <c r="B64" s="15"/>
      <c r="C64" s="6" t="s">
        <v>9</v>
      </c>
      <c r="D64" s="7"/>
      <c r="E64" s="155">
        <v>0</v>
      </c>
    </row>
    <row r="65" spans="1:6" s="4" customFormat="1" ht="14.25" x14ac:dyDescent="0.2">
      <c r="A65" s="44">
        <v>45077</v>
      </c>
      <c r="B65" s="63">
        <v>55</v>
      </c>
      <c r="C65" s="11" t="s">
        <v>73</v>
      </c>
      <c r="D65" s="24">
        <v>-6250</v>
      </c>
      <c r="E65" s="155">
        <f>+E64+D65</f>
        <v>-6250</v>
      </c>
    </row>
    <row r="66" spans="1:6" ht="14.25" x14ac:dyDescent="0.2">
      <c r="A66" s="44">
        <v>45138</v>
      </c>
      <c r="B66" s="63">
        <v>67</v>
      </c>
      <c r="C66" s="11" t="s">
        <v>73</v>
      </c>
      <c r="D66" s="24">
        <v>-6250</v>
      </c>
      <c r="E66" s="155">
        <f>+E65+D66</f>
        <v>-12500</v>
      </c>
    </row>
    <row r="67" spans="1:6" ht="15.75" x14ac:dyDescent="0.2">
      <c r="A67" s="56"/>
      <c r="B67" s="13"/>
      <c r="C67" s="6" t="s">
        <v>50</v>
      </c>
      <c r="D67" s="14"/>
      <c r="E67" s="10">
        <f>+E66</f>
        <v>-12500</v>
      </c>
      <c r="F67" s="47"/>
    </row>
    <row r="68" spans="1:6" ht="18" x14ac:dyDescent="0.2">
      <c r="A68" s="162" t="s">
        <v>61</v>
      </c>
      <c r="B68" s="163"/>
      <c r="C68" s="163"/>
      <c r="D68" s="163"/>
      <c r="E68" s="164"/>
    </row>
    <row r="69" spans="1:6" s="4" customFormat="1" ht="15.75" x14ac:dyDescent="0.2">
      <c r="A69" s="55" t="s">
        <v>3</v>
      </c>
      <c r="B69" s="6" t="s">
        <v>5</v>
      </c>
      <c r="C69" s="6" t="s">
        <v>6</v>
      </c>
      <c r="D69" s="7" t="s">
        <v>7</v>
      </c>
      <c r="E69" s="8" t="s">
        <v>8</v>
      </c>
    </row>
    <row r="70" spans="1:6" ht="15.75" x14ac:dyDescent="0.2">
      <c r="A70" s="35">
        <v>44986</v>
      </c>
      <c r="B70" s="15"/>
      <c r="C70" s="6" t="s">
        <v>9</v>
      </c>
      <c r="D70" s="7"/>
      <c r="E70" s="155">
        <v>0</v>
      </c>
    </row>
    <row r="71" spans="1:6" ht="14.25" x14ac:dyDescent="0.2">
      <c r="A71" s="44">
        <v>45140</v>
      </c>
      <c r="B71" s="63">
        <v>900</v>
      </c>
      <c r="C71" s="11" t="s">
        <v>76</v>
      </c>
      <c r="D71" s="24">
        <v>-4300</v>
      </c>
      <c r="E71" s="155">
        <f>+E70+D71</f>
        <v>-4300</v>
      </c>
    </row>
    <row r="72" spans="1:6" s="4" customFormat="1" ht="15.75" x14ac:dyDescent="0.2">
      <c r="A72" s="56"/>
      <c r="B72" s="13"/>
      <c r="C72" s="6" t="s">
        <v>50</v>
      </c>
      <c r="D72" s="14"/>
      <c r="E72" s="10">
        <f>+E71</f>
        <v>-4300</v>
      </c>
      <c r="F72" s="57"/>
    </row>
    <row r="73" spans="1:6" ht="18" x14ac:dyDescent="0.2">
      <c r="A73" s="162" t="s">
        <v>81</v>
      </c>
      <c r="B73" s="163"/>
      <c r="C73" s="163"/>
      <c r="D73" s="163"/>
      <c r="E73" s="164"/>
    </row>
    <row r="74" spans="1:6" s="4" customFormat="1" ht="15.75" x14ac:dyDescent="0.2">
      <c r="A74" s="55" t="s">
        <v>3</v>
      </c>
      <c r="B74" s="6" t="s">
        <v>5</v>
      </c>
      <c r="C74" s="6" t="s">
        <v>6</v>
      </c>
      <c r="D74" s="7" t="s">
        <v>7</v>
      </c>
      <c r="E74" s="8" t="s">
        <v>8</v>
      </c>
    </row>
    <row r="75" spans="1:6" ht="15.75" x14ac:dyDescent="0.2">
      <c r="A75" s="35">
        <v>44986</v>
      </c>
      <c r="B75" s="15"/>
      <c r="C75" s="6" t="s">
        <v>9</v>
      </c>
      <c r="D75" s="7"/>
      <c r="E75" s="155">
        <v>0</v>
      </c>
    </row>
    <row r="76" spans="1:6" ht="14.25" x14ac:dyDescent="0.2">
      <c r="A76" s="44">
        <v>45169</v>
      </c>
      <c r="B76" s="63">
        <v>341</v>
      </c>
      <c r="C76" s="11" t="s">
        <v>77</v>
      </c>
      <c r="D76" s="24">
        <v>-3600</v>
      </c>
      <c r="E76" s="155">
        <v>-3600</v>
      </c>
    </row>
    <row r="77" spans="1:6" ht="14.25" x14ac:dyDescent="0.2">
      <c r="A77" s="44">
        <v>45198</v>
      </c>
      <c r="B77" s="63">
        <v>349</v>
      </c>
      <c r="C77" s="11" t="s">
        <v>77</v>
      </c>
      <c r="D77" s="24">
        <v>-1800</v>
      </c>
      <c r="E77" s="155">
        <v>-5400</v>
      </c>
    </row>
    <row r="78" spans="1:6" ht="14.25" x14ac:dyDescent="0.2">
      <c r="A78" s="35">
        <v>45225</v>
      </c>
      <c r="B78" s="98">
        <v>349</v>
      </c>
      <c r="C78" s="11" t="s">
        <v>77</v>
      </c>
      <c r="D78" s="24">
        <v>-1800</v>
      </c>
      <c r="E78" s="155">
        <v>-7200</v>
      </c>
    </row>
    <row r="79" spans="1:6" ht="15.75" x14ac:dyDescent="0.2">
      <c r="A79" s="56"/>
      <c r="B79" s="13"/>
      <c r="C79" s="6" t="s">
        <v>50</v>
      </c>
      <c r="D79" s="14"/>
      <c r="E79" s="10">
        <f>+E78</f>
        <v>-7200</v>
      </c>
      <c r="F79" s="47"/>
    </row>
    <row r="80" spans="1:6" ht="18" x14ac:dyDescent="0.2">
      <c r="A80" s="162" t="s">
        <v>62</v>
      </c>
      <c r="B80" s="163"/>
      <c r="C80" s="163"/>
      <c r="D80" s="163"/>
      <c r="E80" s="164"/>
    </row>
    <row r="81" spans="1:6" s="4" customFormat="1" ht="15.75" x14ac:dyDescent="0.2">
      <c r="A81" s="55" t="s">
        <v>3</v>
      </c>
      <c r="B81" s="6" t="s">
        <v>5</v>
      </c>
      <c r="C81" s="6" t="s">
        <v>6</v>
      </c>
      <c r="D81" s="7" t="s">
        <v>7</v>
      </c>
      <c r="E81" s="8" t="s">
        <v>8</v>
      </c>
    </row>
    <row r="82" spans="1:6" ht="15.75" x14ac:dyDescent="0.2">
      <c r="A82" s="35">
        <v>44986</v>
      </c>
      <c r="B82" s="15"/>
      <c r="C82" s="6" t="s">
        <v>9</v>
      </c>
      <c r="D82" s="7"/>
      <c r="E82" s="155">
        <v>0</v>
      </c>
    </row>
    <row r="83" spans="1:6" ht="14.25" x14ac:dyDescent="0.2">
      <c r="A83" s="44">
        <v>45044</v>
      </c>
      <c r="B83" s="63">
        <v>2089</v>
      </c>
      <c r="C83" s="11" t="s">
        <v>70</v>
      </c>
      <c r="D83" s="24">
        <v>-6000</v>
      </c>
      <c r="E83" s="155">
        <f>+E82+D83</f>
        <v>-6000</v>
      </c>
    </row>
    <row r="84" spans="1:6" ht="14.25" x14ac:dyDescent="0.2">
      <c r="A84" s="44">
        <v>45078</v>
      </c>
      <c r="B84" s="63">
        <v>2111</v>
      </c>
      <c r="C84" s="11" t="s">
        <v>70</v>
      </c>
      <c r="D84" s="24">
        <v>-8000</v>
      </c>
      <c r="E84" s="155">
        <f t="shared" ref="E84:E85" si="3">+E83+D84</f>
        <v>-14000</v>
      </c>
    </row>
    <row r="85" spans="1:6" s="4" customFormat="1" ht="14.25" x14ac:dyDescent="0.2">
      <c r="A85" s="44">
        <v>45164</v>
      </c>
      <c r="B85" s="63">
        <v>2131</v>
      </c>
      <c r="C85" s="11" t="s">
        <v>70</v>
      </c>
      <c r="D85" s="24">
        <v>-6500</v>
      </c>
      <c r="E85" s="155">
        <f t="shared" si="3"/>
        <v>-20500</v>
      </c>
    </row>
    <row r="86" spans="1:6" ht="15.75" x14ac:dyDescent="0.2">
      <c r="A86" s="56"/>
      <c r="B86" s="13"/>
      <c r="C86" s="6" t="s">
        <v>50</v>
      </c>
      <c r="D86" s="14"/>
      <c r="E86" s="10">
        <f>+E85</f>
        <v>-20500</v>
      </c>
      <c r="F86" s="47"/>
    </row>
    <row r="87" spans="1:6" ht="18" x14ac:dyDescent="0.2">
      <c r="A87" s="162" t="s">
        <v>44</v>
      </c>
      <c r="B87" s="163"/>
      <c r="C87" s="163"/>
      <c r="D87" s="163"/>
      <c r="E87" s="164"/>
    </row>
    <row r="88" spans="1:6" s="4" customFormat="1" ht="15.75" x14ac:dyDescent="0.2">
      <c r="A88" s="55" t="s">
        <v>3</v>
      </c>
      <c r="B88" s="6" t="s">
        <v>5</v>
      </c>
      <c r="C88" s="6" t="s">
        <v>6</v>
      </c>
      <c r="D88" s="7" t="s">
        <v>7</v>
      </c>
      <c r="E88" s="8" t="s">
        <v>8</v>
      </c>
    </row>
    <row r="89" spans="1:6" ht="15.75" x14ac:dyDescent="0.2">
      <c r="A89" s="35">
        <v>44986</v>
      </c>
      <c r="B89" s="15"/>
      <c r="C89" s="6" t="s">
        <v>9</v>
      </c>
      <c r="D89" s="7"/>
      <c r="E89" s="155">
        <v>0</v>
      </c>
    </row>
    <row r="90" spans="1:6" ht="14.25" x14ac:dyDescent="0.2">
      <c r="A90" s="44">
        <v>45194</v>
      </c>
      <c r="B90" s="63">
        <v>77</v>
      </c>
      <c r="C90" s="11" t="s">
        <v>78</v>
      </c>
      <c r="D90" s="24">
        <v>-1200</v>
      </c>
      <c r="E90" s="155">
        <f>+E89+D90</f>
        <v>-1200</v>
      </c>
    </row>
    <row r="91" spans="1:6" ht="15.75" x14ac:dyDescent="0.2">
      <c r="A91" s="56"/>
      <c r="B91" s="13"/>
      <c r="C91" s="6" t="s">
        <v>50</v>
      </c>
      <c r="D91" s="14"/>
      <c r="E91" s="10">
        <f>+E90</f>
        <v>-1200</v>
      </c>
      <c r="F91" s="47"/>
    </row>
    <row r="92" spans="1:6" ht="18" x14ac:dyDescent="0.2">
      <c r="A92" s="162" t="s">
        <v>46</v>
      </c>
      <c r="B92" s="163"/>
      <c r="C92" s="163"/>
      <c r="D92" s="163"/>
      <c r="E92" s="164"/>
    </row>
    <row r="93" spans="1:6" s="4" customFormat="1" ht="15.75" x14ac:dyDescent="0.2">
      <c r="A93" s="55" t="s">
        <v>3</v>
      </c>
      <c r="B93" s="6" t="s">
        <v>5</v>
      </c>
      <c r="C93" s="6" t="s">
        <v>6</v>
      </c>
      <c r="D93" s="7" t="s">
        <v>7</v>
      </c>
      <c r="E93" s="8" t="s">
        <v>8</v>
      </c>
    </row>
    <row r="94" spans="1:6" ht="15.75" x14ac:dyDescent="0.2">
      <c r="A94" s="35">
        <v>44986</v>
      </c>
      <c r="B94" s="15"/>
      <c r="C94" s="6" t="s">
        <v>9</v>
      </c>
      <c r="D94" s="7"/>
      <c r="E94" s="155">
        <v>0</v>
      </c>
    </row>
    <row r="95" spans="1:6" ht="14.25" x14ac:dyDescent="0.2">
      <c r="A95" s="44">
        <v>45197</v>
      </c>
      <c r="B95" s="63">
        <v>99</v>
      </c>
      <c r="C95" s="11" t="s">
        <v>79</v>
      </c>
      <c r="D95" s="24">
        <v>-750</v>
      </c>
      <c r="E95" s="155">
        <f>+E94+D95</f>
        <v>-750</v>
      </c>
    </row>
    <row r="96" spans="1:6" ht="15.75" x14ac:dyDescent="0.2">
      <c r="A96" s="56"/>
      <c r="B96" s="13"/>
      <c r="C96" s="6" t="s">
        <v>50</v>
      </c>
      <c r="D96" s="14"/>
      <c r="E96" s="10">
        <f>+E95</f>
        <v>-750</v>
      </c>
      <c r="F96" s="47"/>
    </row>
    <row r="97" spans="1:6" ht="18" x14ac:dyDescent="0.2">
      <c r="A97" s="162" t="s">
        <v>26</v>
      </c>
      <c r="B97" s="163"/>
      <c r="C97" s="163"/>
      <c r="D97" s="163"/>
      <c r="E97" s="164"/>
    </row>
    <row r="98" spans="1:6" s="4" customFormat="1" ht="15.75" x14ac:dyDescent="0.2">
      <c r="A98" s="55" t="s">
        <v>3</v>
      </c>
      <c r="B98" s="6" t="s">
        <v>5</v>
      </c>
      <c r="C98" s="6" t="s">
        <v>6</v>
      </c>
      <c r="D98" s="7" t="s">
        <v>7</v>
      </c>
      <c r="E98" s="8" t="s">
        <v>8</v>
      </c>
    </row>
    <row r="99" spans="1:6" ht="15.75" x14ac:dyDescent="0.2">
      <c r="A99" s="35">
        <v>44986</v>
      </c>
      <c r="B99" s="15"/>
      <c r="C99" s="6" t="s">
        <v>9</v>
      </c>
      <c r="D99" s="7"/>
      <c r="E99" s="155">
        <v>0</v>
      </c>
    </row>
    <row r="100" spans="1:6" ht="14.25" x14ac:dyDescent="0.2">
      <c r="A100" s="44">
        <v>45077</v>
      </c>
      <c r="B100" s="63">
        <v>5853</v>
      </c>
      <c r="C100" s="11" t="s">
        <v>72</v>
      </c>
      <c r="D100" s="24">
        <v>-40750</v>
      </c>
      <c r="E100" s="155">
        <f>+E99+D100</f>
        <v>-40750</v>
      </c>
    </row>
    <row r="101" spans="1:6" ht="15.75" x14ac:dyDescent="0.2">
      <c r="A101" s="56"/>
      <c r="B101" s="13"/>
      <c r="C101" s="6" t="s">
        <v>50</v>
      </c>
      <c r="D101" s="14"/>
      <c r="E101" s="10">
        <f>+E100</f>
        <v>-40750</v>
      </c>
      <c r="F101" s="47"/>
    </row>
    <row r="102" spans="1:6" s="4" customFormat="1" ht="18" x14ac:dyDescent="0.2">
      <c r="A102" s="162" t="s">
        <v>32</v>
      </c>
      <c r="B102" s="163"/>
      <c r="C102" s="163"/>
      <c r="D102" s="163"/>
      <c r="E102" s="164"/>
    </row>
    <row r="103" spans="1:6" ht="15.75" x14ac:dyDescent="0.2">
      <c r="A103" s="55" t="s">
        <v>3</v>
      </c>
      <c r="B103" s="6" t="s">
        <v>5</v>
      </c>
      <c r="C103" s="6" t="s">
        <v>6</v>
      </c>
      <c r="D103" s="7" t="s">
        <v>7</v>
      </c>
      <c r="E103" s="8" t="s">
        <v>8</v>
      </c>
    </row>
    <row r="104" spans="1:6" ht="15.75" x14ac:dyDescent="0.2">
      <c r="A104" s="35">
        <v>44986</v>
      </c>
      <c r="B104" s="15"/>
      <c r="C104" s="6" t="s">
        <v>9</v>
      </c>
      <c r="D104" s="7"/>
      <c r="E104" s="16">
        <v>0</v>
      </c>
    </row>
    <row r="105" spans="1:6" ht="14.25" x14ac:dyDescent="0.2">
      <c r="A105" s="44">
        <v>45103</v>
      </c>
      <c r="B105" s="63">
        <v>431</v>
      </c>
      <c r="C105" s="11" t="s">
        <v>74</v>
      </c>
      <c r="D105" s="24">
        <v>-14500</v>
      </c>
      <c r="E105" s="155">
        <f>+E104+D105</f>
        <v>-14500</v>
      </c>
    </row>
    <row r="106" spans="1:6" s="4" customFormat="1" ht="15.75" x14ac:dyDescent="0.2">
      <c r="A106" s="56"/>
      <c r="B106" s="13"/>
      <c r="C106" s="6" t="s">
        <v>50</v>
      </c>
      <c r="D106" s="14"/>
      <c r="E106" s="10">
        <f>+E105</f>
        <v>-14500</v>
      </c>
      <c r="F106" s="57"/>
    </row>
    <row r="109" spans="1:6" x14ac:dyDescent="0.2">
      <c r="B109" s="4"/>
      <c r="C109" s="4"/>
      <c r="D109" s="4"/>
      <c r="E109" s="4"/>
    </row>
    <row r="115" spans="2:5" x14ac:dyDescent="0.2">
      <c r="B115" s="4"/>
      <c r="C115" s="4"/>
      <c r="D115" s="4"/>
      <c r="E115" s="4"/>
    </row>
    <row r="119" spans="2:5" x14ac:dyDescent="0.2">
      <c r="B119" s="4"/>
      <c r="C119" s="4"/>
      <c r="D119" s="4"/>
      <c r="E119" s="4"/>
    </row>
    <row r="123" spans="2:5" x14ac:dyDescent="0.2">
      <c r="B123" s="4"/>
      <c r="C123" s="4"/>
      <c r="D123" s="4"/>
      <c r="E123" s="4"/>
    </row>
    <row r="127" spans="2:5" x14ac:dyDescent="0.2">
      <c r="B127" s="4"/>
      <c r="C127" s="4"/>
      <c r="D127" s="4"/>
      <c r="E127" s="4"/>
    </row>
  </sheetData>
  <mergeCells count="16">
    <mergeCell ref="A1:E1"/>
    <mergeCell ref="A2:E2"/>
    <mergeCell ref="A3:E3"/>
    <mergeCell ref="A102:E102"/>
    <mergeCell ref="A68:E68"/>
    <mergeCell ref="A62:E62"/>
    <mergeCell ref="A73:E73"/>
    <mergeCell ref="A80:E80"/>
    <mergeCell ref="A87:E87"/>
    <mergeCell ref="A92:E92"/>
    <mergeCell ref="A97:E97"/>
    <mergeCell ref="A31:E31"/>
    <mergeCell ref="A44:E44"/>
    <mergeCell ref="A36:E36"/>
    <mergeCell ref="A49:E49"/>
    <mergeCell ref="A56:E56"/>
  </mergeCell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D877B-B50C-45AB-9593-4378A6849B68}">
  <sheetPr>
    <tabColor theme="9" tint="0.59999389629810485"/>
  </sheetPr>
  <dimension ref="A1:G39"/>
  <sheetViews>
    <sheetView workbookViewId="0">
      <selection sqref="A1:E1"/>
    </sheetView>
  </sheetViews>
  <sheetFormatPr defaultColWidth="8.85546875" defaultRowHeight="14.25" x14ac:dyDescent="0.2"/>
  <cols>
    <col min="1" max="1" width="16.85546875" style="73" customWidth="1"/>
    <col min="2" max="2" width="69" style="73" bestFit="1" customWidth="1"/>
    <col min="3" max="3" width="16.85546875" style="73" customWidth="1"/>
    <col min="4" max="4" width="14.85546875" style="73" bestFit="1" customWidth="1"/>
    <col min="5" max="5" width="19.85546875" style="73" bestFit="1" customWidth="1"/>
    <col min="6" max="6" width="8.85546875" style="73"/>
    <col min="7" max="7" width="6.85546875" style="95" customWidth="1"/>
    <col min="8" max="16384" width="8.85546875" style="73"/>
  </cols>
  <sheetData>
    <row r="1" spans="1:5" s="68" customFormat="1" ht="18" x14ac:dyDescent="0.25">
      <c r="A1" s="175" t="s">
        <v>82</v>
      </c>
      <c r="B1" s="175"/>
      <c r="C1" s="175"/>
      <c r="D1" s="175"/>
      <c r="E1" s="175"/>
    </row>
    <row r="2" spans="1:5" ht="25.5" x14ac:dyDescent="0.2">
      <c r="A2" s="69" t="s">
        <v>83</v>
      </c>
      <c r="B2" s="70">
        <v>45017</v>
      </c>
      <c r="C2" s="71" t="s">
        <v>84</v>
      </c>
      <c r="D2" s="72" t="s">
        <v>84</v>
      </c>
      <c r="E2" s="72" t="s">
        <v>84</v>
      </c>
    </row>
    <row r="3" spans="1:5" ht="15" x14ac:dyDescent="0.2">
      <c r="A3" s="74"/>
      <c r="B3" s="176" t="s">
        <v>85</v>
      </c>
      <c r="C3" s="176"/>
      <c r="D3" s="75"/>
      <c r="E3" s="75"/>
    </row>
    <row r="4" spans="1:5" ht="15" x14ac:dyDescent="0.25">
      <c r="A4" s="76"/>
      <c r="B4" s="177" t="s">
        <v>86</v>
      </c>
      <c r="C4" s="177"/>
      <c r="D4" s="77"/>
      <c r="E4" s="78"/>
    </row>
    <row r="5" spans="1:5" x14ac:dyDescent="0.2">
      <c r="A5" s="76"/>
      <c r="B5" s="178">
        <v>45016</v>
      </c>
      <c r="C5" s="179"/>
      <c r="D5" s="79"/>
      <c r="E5" s="80">
        <v>0</v>
      </c>
    </row>
    <row r="6" spans="1:5" ht="15" x14ac:dyDescent="0.25">
      <c r="A6" s="76"/>
      <c r="B6" s="177" t="s">
        <v>87</v>
      </c>
      <c r="C6" s="177"/>
      <c r="D6" s="77"/>
      <c r="E6" s="77"/>
    </row>
    <row r="7" spans="1:5" ht="18.95" customHeight="1" thickBot="1" x14ac:dyDescent="0.3">
      <c r="A7" s="76"/>
      <c r="B7" s="174" t="s">
        <v>88</v>
      </c>
      <c r="C7" s="174"/>
      <c r="D7" s="78"/>
      <c r="E7" s="77"/>
    </row>
    <row r="8" spans="1:5" ht="15" x14ac:dyDescent="0.25">
      <c r="A8" s="81" t="s">
        <v>3</v>
      </c>
      <c r="B8" s="82" t="s">
        <v>89</v>
      </c>
      <c r="C8" s="83">
        <v>0</v>
      </c>
      <c r="D8" s="180">
        <f>SUM(C7:C9)</f>
        <v>0</v>
      </c>
      <c r="E8" s="77"/>
    </row>
    <row r="9" spans="1:5" ht="15.75" thickBot="1" x14ac:dyDescent="0.3">
      <c r="A9" s="81" t="s">
        <v>3</v>
      </c>
      <c r="B9" s="82" t="s">
        <v>89</v>
      </c>
      <c r="C9" s="84">
        <v>0</v>
      </c>
      <c r="D9" s="181"/>
      <c r="E9" s="77"/>
    </row>
    <row r="10" spans="1:5" ht="15" x14ac:dyDescent="0.25">
      <c r="A10" s="76"/>
      <c r="B10" s="177" t="s">
        <v>90</v>
      </c>
      <c r="C10" s="177"/>
      <c r="D10" s="77"/>
      <c r="E10" s="77"/>
    </row>
    <row r="11" spans="1:5" ht="15.75" thickBot="1" x14ac:dyDescent="0.3">
      <c r="A11" s="85"/>
      <c r="B11" s="174" t="s">
        <v>91</v>
      </c>
      <c r="C11" s="174">
        <v>0</v>
      </c>
      <c r="E11" s="86"/>
    </row>
    <row r="12" spans="1:5" ht="15" x14ac:dyDescent="0.25">
      <c r="A12" s="81" t="s">
        <v>3</v>
      </c>
      <c r="B12" s="82" t="s">
        <v>89</v>
      </c>
      <c r="C12" s="84">
        <v>0</v>
      </c>
      <c r="D12" s="182">
        <f>SUM(C12:C13)</f>
        <v>0</v>
      </c>
      <c r="E12" s="86"/>
    </row>
    <row r="13" spans="1:5" ht="15.75" thickBot="1" x14ac:dyDescent="0.3">
      <c r="A13" s="81" t="s">
        <v>3</v>
      </c>
      <c r="B13" s="82" t="s">
        <v>89</v>
      </c>
      <c r="C13" s="84">
        <v>0</v>
      </c>
      <c r="D13" s="183"/>
      <c r="E13" s="87"/>
    </row>
    <row r="14" spans="1:5" ht="26.45" customHeight="1" thickBot="1" x14ac:dyDescent="0.25">
      <c r="A14" s="88"/>
      <c r="B14" s="184" t="s">
        <v>92</v>
      </c>
      <c r="C14" s="184"/>
      <c r="D14" s="89"/>
      <c r="E14" s="90">
        <f>+D8-D12</f>
        <v>0</v>
      </c>
    </row>
    <row r="15" spans="1:5" ht="26.45" customHeight="1" thickBot="1" x14ac:dyDescent="0.25">
      <c r="A15" s="88"/>
      <c r="B15" s="184" t="s">
        <v>93</v>
      </c>
      <c r="C15" s="184"/>
      <c r="D15" s="89"/>
      <c r="E15" s="91">
        <f>+E5+E14</f>
        <v>0</v>
      </c>
    </row>
    <row r="16" spans="1:5" x14ac:dyDescent="0.2">
      <c r="A16" s="85"/>
      <c r="B16" s="185"/>
      <c r="C16" s="185"/>
      <c r="D16" s="92"/>
      <c r="E16" s="93"/>
    </row>
    <row r="17" spans="1:5" ht="15" x14ac:dyDescent="0.2">
      <c r="B17" s="176" t="s">
        <v>94</v>
      </c>
      <c r="C17" s="176"/>
      <c r="D17" s="75"/>
      <c r="E17" s="75"/>
    </row>
    <row r="18" spans="1:5" ht="15.75" thickBot="1" x14ac:dyDescent="0.25">
      <c r="B18" s="186" t="s">
        <v>95</v>
      </c>
      <c r="C18" s="186"/>
      <c r="D18" s="94"/>
      <c r="E18" s="80">
        <v>0</v>
      </c>
    </row>
    <row r="21" spans="1:5" ht="18" x14ac:dyDescent="0.2">
      <c r="A21" s="175" t="s">
        <v>96</v>
      </c>
      <c r="B21" s="175"/>
      <c r="C21" s="175"/>
      <c r="D21" s="175"/>
      <c r="E21" s="175"/>
    </row>
    <row r="22" spans="1:5" ht="25.5" x14ac:dyDescent="0.2">
      <c r="A22" s="69" t="s">
        <v>83</v>
      </c>
      <c r="B22" s="70">
        <v>45017</v>
      </c>
      <c r="C22" s="71" t="s">
        <v>84</v>
      </c>
      <c r="D22" s="72" t="s">
        <v>84</v>
      </c>
      <c r="E22" s="72" t="s">
        <v>84</v>
      </c>
    </row>
    <row r="23" spans="1:5" ht="15" x14ac:dyDescent="0.2">
      <c r="A23" s="74"/>
      <c r="B23" s="176" t="s">
        <v>85</v>
      </c>
      <c r="C23" s="176"/>
      <c r="D23" s="75"/>
      <c r="E23" s="75"/>
    </row>
    <row r="24" spans="1:5" ht="15" x14ac:dyDescent="0.25">
      <c r="A24" s="76"/>
      <c r="B24" s="177" t="s">
        <v>86</v>
      </c>
      <c r="C24" s="177"/>
      <c r="D24" s="77"/>
      <c r="E24" s="78"/>
    </row>
    <row r="25" spans="1:5" x14ac:dyDescent="0.2">
      <c r="A25" s="76"/>
      <c r="B25" s="178">
        <v>45016</v>
      </c>
      <c r="C25" s="179"/>
      <c r="D25" s="79"/>
      <c r="E25" s="80">
        <v>0</v>
      </c>
    </row>
    <row r="26" spans="1:5" ht="15" x14ac:dyDescent="0.25">
      <c r="A26" s="76"/>
      <c r="B26" s="177" t="s">
        <v>87</v>
      </c>
      <c r="C26" s="177"/>
      <c r="D26" s="77"/>
      <c r="E26" s="77"/>
    </row>
    <row r="27" spans="1:5" ht="15.75" thickBot="1" x14ac:dyDescent="0.3">
      <c r="A27" s="76"/>
      <c r="B27" s="174" t="s">
        <v>88</v>
      </c>
      <c r="C27" s="174"/>
      <c r="D27" s="78"/>
      <c r="E27" s="77"/>
    </row>
    <row r="28" spans="1:5" ht="15" x14ac:dyDescent="0.25">
      <c r="A28" s="81" t="s">
        <v>3</v>
      </c>
      <c r="B28" s="82" t="s">
        <v>89</v>
      </c>
      <c r="C28" s="83">
        <v>0</v>
      </c>
      <c r="D28" s="180">
        <f>SUM(C27:C29)</f>
        <v>0</v>
      </c>
      <c r="E28" s="77"/>
    </row>
    <row r="29" spans="1:5" ht="15.75" thickBot="1" x14ac:dyDescent="0.3">
      <c r="A29" s="81" t="s">
        <v>3</v>
      </c>
      <c r="B29" s="82" t="s">
        <v>89</v>
      </c>
      <c r="C29" s="84">
        <v>0</v>
      </c>
      <c r="D29" s="181"/>
      <c r="E29" s="77"/>
    </row>
    <row r="30" spans="1:5" ht="15" x14ac:dyDescent="0.25">
      <c r="A30" s="76"/>
      <c r="B30" s="177" t="s">
        <v>90</v>
      </c>
      <c r="C30" s="177"/>
      <c r="D30" s="77"/>
      <c r="E30" s="77"/>
    </row>
    <row r="31" spans="1:5" ht="15.75" thickBot="1" x14ac:dyDescent="0.3">
      <c r="A31" s="85"/>
      <c r="B31" s="174" t="s">
        <v>91</v>
      </c>
      <c r="C31" s="174">
        <v>0</v>
      </c>
      <c r="E31" s="86"/>
    </row>
    <row r="32" spans="1:5" ht="15" x14ac:dyDescent="0.25">
      <c r="A32" s="81" t="s">
        <v>3</v>
      </c>
      <c r="B32" s="82" t="s">
        <v>89</v>
      </c>
      <c r="C32" s="84">
        <v>0</v>
      </c>
      <c r="D32" s="182">
        <f>SUM(C32:C33)</f>
        <v>0</v>
      </c>
      <c r="E32" s="86"/>
    </row>
    <row r="33" spans="1:5" ht="15.75" thickBot="1" x14ac:dyDescent="0.3">
      <c r="A33" s="81" t="s">
        <v>3</v>
      </c>
      <c r="B33" s="82" t="s">
        <v>89</v>
      </c>
      <c r="C33" s="84">
        <v>0</v>
      </c>
      <c r="D33" s="183"/>
      <c r="E33" s="87"/>
    </row>
    <row r="34" spans="1:5" ht="15" thickBot="1" x14ac:dyDescent="0.25">
      <c r="A34" s="88"/>
      <c r="B34" s="184" t="s">
        <v>92</v>
      </c>
      <c r="C34" s="184"/>
      <c r="D34" s="89"/>
      <c r="E34" s="90">
        <f>+D28-D32</f>
        <v>0</v>
      </c>
    </row>
    <row r="35" spans="1:5" ht="15" thickBot="1" x14ac:dyDescent="0.25">
      <c r="A35" s="88"/>
      <c r="B35" s="184" t="s">
        <v>93</v>
      </c>
      <c r="C35" s="184"/>
      <c r="D35" s="89"/>
      <c r="E35" s="91">
        <f>+E25+E34</f>
        <v>0</v>
      </c>
    </row>
    <row r="36" spans="1:5" x14ac:dyDescent="0.2">
      <c r="A36" s="85"/>
      <c r="B36" s="185"/>
      <c r="C36" s="185"/>
      <c r="D36" s="92"/>
      <c r="E36" s="93"/>
    </row>
    <row r="37" spans="1:5" ht="15" x14ac:dyDescent="0.2">
      <c r="B37" s="176" t="s">
        <v>94</v>
      </c>
      <c r="C37" s="176"/>
      <c r="D37" s="75"/>
      <c r="E37" s="75"/>
    </row>
    <row r="38" spans="1:5" ht="15.75" thickBot="1" x14ac:dyDescent="0.25">
      <c r="B38" s="186" t="s">
        <v>95</v>
      </c>
      <c r="C38" s="186"/>
      <c r="D38" s="94"/>
      <c r="E38" s="80">
        <v>0</v>
      </c>
    </row>
    <row r="39" spans="1:5" ht="15" thickTop="1" x14ac:dyDescent="0.2"/>
  </sheetData>
  <mergeCells count="30">
    <mergeCell ref="B38:C38"/>
    <mergeCell ref="B25:C25"/>
    <mergeCell ref="B26:C26"/>
    <mergeCell ref="B27:C27"/>
    <mergeCell ref="D28:D29"/>
    <mergeCell ref="B30:C30"/>
    <mergeCell ref="B31:C31"/>
    <mergeCell ref="D32:D33"/>
    <mergeCell ref="B34:C34"/>
    <mergeCell ref="B35:C35"/>
    <mergeCell ref="B36:C36"/>
    <mergeCell ref="B37:C37"/>
    <mergeCell ref="B24:C24"/>
    <mergeCell ref="D8:D9"/>
    <mergeCell ref="B10:C10"/>
    <mergeCell ref="B11:C11"/>
    <mergeCell ref="D12:D13"/>
    <mergeCell ref="B14:C14"/>
    <mergeCell ref="B15:C15"/>
    <mergeCell ref="B16:C16"/>
    <mergeCell ref="B17:C17"/>
    <mergeCell ref="B18:C18"/>
    <mergeCell ref="A21:E21"/>
    <mergeCell ref="B23:C23"/>
    <mergeCell ref="B7:C7"/>
    <mergeCell ref="A1:E1"/>
    <mergeCell ref="B3:C3"/>
    <mergeCell ref="B4:C4"/>
    <mergeCell ref="B5:C5"/>
    <mergeCell ref="B6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B1A6F-DFCE-49B9-A927-ABF9E39B00D0}">
  <sheetPr>
    <tabColor theme="9" tint="0.59999389629810485"/>
  </sheetPr>
  <dimension ref="A1:G39"/>
  <sheetViews>
    <sheetView workbookViewId="0">
      <selection activeCell="E39" sqref="E39"/>
    </sheetView>
  </sheetViews>
  <sheetFormatPr defaultColWidth="8.85546875" defaultRowHeight="14.25" x14ac:dyDescent="0.2"/>
  <cols>
    <col min="1" max="1" width="16.85546875" style="73" customWidth="1"/>
    <col min="2" max="2" width="69" style="73" bestFit="1" customWidth="1"/>
    <col min="3" max="3" width="16.85546875" style="73" customWidth="1"/>
    <col min="4" max="4" width="14.85546875" style="73" bestFit="1" customWidth="1"/>
    <col min="5" max="5" width="19.85546875" style="73" bestFit="1" customWidth="1"/>
    <col min="6" max="6" width="8.85546875" style="73"/>
    <col min="7" max="7" width="6.85546875" style="95" customWidth="1"/>
    <col min="8" max="16384" width="8.85546875" style="73"/>
  </cols>
  <sheetData>
    <row r="1" spans="1:5" s="68" customFormat="1" ht="18" x14ac:dyDescent="0.25">
      <c r="A1" s="175" t="s">
        <v>82</v>
      </c>
      <c r="B1" s="175"/>
      <c r="C1" s="175"/>
      <c r="D1" s="175"/>
      <c r="E1" s="175"/>
    </row>
    <row r="2" spans="1:5" ht="25.5" x14ac:dyDescent="0.2">
      <c r="A2" s="69" t="s">
        <v>83</v>
      </c>
      <c r="B2" s="70">
        <v>45048</v>
      </c>
      <c r="C2" s="71" t="s">
        <v>84</v>
      </c>
      <c r="D2" s="72" t="s">
        <v>84</v>
      </c>
      <c r="E2" s="72" t="s">
        <v>84</v>
      </c>
    </row>
    <row r="3" spans="1:5" ht="15" x14ac:dyDescent="0.2">
      <c r="A3" s="74"/>
      <c r="B3" s="176" t="s">
        <v>85</v>
      </c>
      <c r="C3" s="176"/>
      <c r="D3" s="75"/>
      <c r="E3" s="75"/>
    </row>
    <row r="4" spans="1:5" ht="15" x14ac:dyDescent="0.25">
      <c r="A4" s="76"/>
      <c r="B4" s="177" t="s">
        <v>86</v>
      </c>
      <c r="C4" s="177"/>
      <c r="D4" s="77"/>
      <c r="E4" s="78"/>
    </row>
    <row r="5" spans="1:5" x14ac:dyDescent="0.2">
      <c r="A5" s="76"/>
      <c r="B5" s="178">
        <v>45046</v>
      </c>
      <c r="C5" s="179"/>
      <c r="D5" s="79"/>
      <c r="E5" s="80">
        <v>0</v>
      </c>
    </row>
    <row r="6" spans="1:5" ht="15" x14ac:dyDescent="0.25">
      <c r="A6" s="76"/>
      <c r="B6" s="177" t="s">
        <v>87</v>
      </c>
      <c r="C6" s="177"/>
      <c r="D6" s="77"/>
      <c r="E6" s="77"/>
    </row>
    <row r="7" spans="1:5" ht="18.95" customHeight="1" thickBot="1" x14ac:dyDescent="0.3">
      <c r="A7" s="76"/>
      <c r="B7" s="174" t="s">
        <v>88</v>
      </c>
      <c r="C7" s="174"/>
      <c r="D7" s="78"/>
      <c r="E7" s="77"/>
    </row>
    <row r="8" spans="1:5" ht="15" x14ac:dyDescent="0.25">
      <c r="A8" s="81" t="s">
        <v>3</v>
      </c>
      <c r="B8" s="82" t="s">
        <v>89</v>
      </c>
      <c r="C8" s="83">
        <v>0</v>
      </c>
      <c r="D8" s="180">
        <f>SUM(C7:C9)</f>
        <v>0</v>
      </c>
      <c r="E8" s="77"/>
    </row>
    <row r="9" spans="1:5" ht="15.75" thickBot="1" x14ac:dyDescent="0.3">
      <c r="A9" s="81" t="s">
        <v>3</v>
      </c>
      <c r="B9" s="82" t="s">
        <v>89</v>
      </c>
      <c r="C9" s="84">
        <v>0</v>
      </c>
      <c r="D9" s="181"/>
      <c r="E9" s="77"/>
    </row>
    <row r="10" spans="1:5" ht="15" x14ac:dyDescent="0.25">
      <c r="A10" s="76"/>
      <c r="B10" s="177" t="s">
        <v>90</v>
      </c>
      <c r="C10" s="177"/>
      <c r="D10" s="77"/>
      <c r="E10" s="77"/>
    </row>
    <row r="11" spans="1:5" ht="15.75" thickBot="1" x14ac:dyDescent="0.3">
      <c r="A11" s="85"/>
      <c r="B11" s="174" t="s">
        <v>91</v>
      </c>
      <c r="C11" s="174">
        <v>0</v>
      </c>
      <c r="E11" s="86"/>
    </row>
    <row r="12" spans="1:5" ht="15" x14ac:dyDescent="0.25">
      <c r="A12" s="81" t="s">
        <v>3</v>
      </c>
      <c r="B12" s="82" t="s">
        <v>89</v>
      </c>
      <c r="C12" s="84">
        <v>0</v>
      </c>
      <c r="D12" s="182">
        <f>SUM(C12:C13)</f>
        <v>0</v>
      </c>
      <c r="E12" s="86"/>
    </row>
    <row r="13" spans="1:5" ht="15.75" thickBot="1" x14ac:dyDescent="0.3">
      <c r="A13" s="81" t="s">
        <v>3</v>
      </c>
      <c r="B13" s="82" t="s">
        <v>89</v>
      </c>
      <c r="C13" s="84">
        <v>0</v>
      </c>
      <c r="D13" s="183"/>
      <c r="E13" s="87"/>
    </row>
    <row r="14" spans="1:5" ht="26.45" customHeight="1" thickBot="1" x14ac:dyDescent="0.25">
      <c r="A14" s="88"/>
      <c r="B14" s="184" t="s">
        <v>92</v>
      </c>
      <c r="C14" s="184"/>
      <c r="D14" s="89"/>
      <c r="E14" s="90">
        <f>+D8-D12</f>
        <v>0</v>
      </c>
    </row>
    <row r="15" spans="1:5" ht="26.45" customHeight="1" thickBot="1" x14ac:dyDescent="0.25">
      <c r="A15" s="88"/>
      <c r="B15" s="184" t="s">
        <v>93</v>
      </c>
      <c r="C15" s="184"/>
      <c r="D15" s="89"/>
      <c r="E15" s="91">
        <f>+E5+E14</f>
        <v>0</v>
      </c>
    </row>
    <row r="16" spans="1:5" x14ac:dyDescent="0.2">
      <c r="A16" s="85"/>
      <c r="B16" s="185"/>
      <c r="C16" s="185"/>
      <c r="D16" s="92"/>
      <c r="E16" s="93"/>
    </row>
    <row r="17" spans="1:5" ht="15" x14ac:dyDescent="0.2">
      <c r="B17" s="176" t="s">
        <v>94</v>
      </c>
      <c r="C17" s="176"/>
      <c r="D17" s="75"/>
      <c r="E17" s="75"/>
    </row>
    <row r="18" spans="1:5" ht="15.75" thickBot="1" x14ac:dyDescent="0.25">
      <c r="B18" s="186" t="s">
        <v>95</v>
      </c>
      <c r="C18" s="186"/>
      <c r="D18" s="94"/>
      <c r="E18" s="80">
        <v>0</v>
      </c>
    </row>
    <row r="21" spans="1:5" ht="18" x14ac:dyDescent="0.2">
      <c r="A21" s="175" t="s">
        <v>96</v>
      </c>
      <c r="B21" s="175"/>
      <c r="C21" s="175"/>
      <c r="D21" s="175"/>
      <c r="E21" s="175"/>
    </row>
    <row r="22" spans="1:5" ht="25.5" x14ac:dyDescent="0.2">
      <c r="A22" s="69" t="s">
        <v>83</v>
      </c>
      <c r="B22" s="70">
        <v>45048</v>
      </c>
      <c r="C22" s="71" t="s">
        <v>84</v>
      </c>
      <c r="D22" s="72" t="s">
        <v>84</v>
      </c>
      <c r="E22" s="72" t="s">
        <v>84</v>
      </c>
    </row>
    <row r="23" spans="1:5" ht="15" x14ac:dyDescent="0.2">
      <c r="A23" s="74"/>
      <c r="B23" s="176" t="s">
        <v>85</v>
      </c>
      <c r="C23" s="176"/>
      <c r="D23" s="75"/>
      <c r="E23" s="75"/>
    </row>
    <row r="24" spans="1:5" ht="15" x14ac:dyDescent="0.25">
      <c r="A24" s="76"/>
      <c r="B24" s="177" t="s">
        <v>86</v>
      </c>
      <c r="C24" s="177"/>
      <c r="D24" s="77"/>
      <c r="E24" s="78"/>
    </row>
    <row r="25" spans="1:5" x14ac:dyDescent="0.2">
      <c r="A25" s="76"/>
      <c r="B25" s="178">
        <v>45046</v>
      </c>
      <c r="C25" s="179"/>
      <c r="D25" s="79"/>
      <c r="E25" s="80">
        <v>33000</v>
      </c>
    </row>
    <row r="26" spans="1:5" ht="15" x14ac:dyDescent="0.25">
      <c r="A26" s="76"/>
      <c r="B26" s="177" t="s">
        <v>87</v>
      </c>
      <c r="C26" s="177"/>
      <c r="D26" s="77"/>
      <c r="E26" s="77"/>
    </row>
    <row r="27" spans="1:5" ht="15.75" thickBot="1" x14ac:dyDescent="0.3">
      <c r="A27" s="76"/>
      <c r="B27" s="174" t="s">
        <v>88</v>
      </c>
      <c r="C27" s="174"/>
      <c r="D27" s="78"/>
      <c r="E27" s="77"/>
    </row>
    <row r="28" spans="1:5" ht="15" x14ac:dyDescent="0.25">
      <c r="A28" s="81" t="s">
        <v>3</v>
      </c>
      <c r="B28" s="82" t="s">
        <v>89</v>
      </c>
      <c r="C28" s="83">
        <v>0</v>
      </c>
      <c r="D28" s="180">
        <f>SUM(C27:C29)</f>
        <v>0</v>
      </c>
      <c r="E28" s="77"/>
    </row>
    <row r="29" spans="1:5" ht="15.75" thickBot="1" x14ac:dyDescent="0.3">
      <c r="A29" s="81" t="s">
        <v>3</v>
      </c>
      <c r="B29" s="82" t="s">
        <v>89</v>
      </c>
      <c r="C29" s="84">
        <v>0</v>
      </c>
      <c r="D29" s="181"/>
      <c r="E29" s="77"/>
    </row>
    <row r="30" spans="1:5" ht="15" x14ac:dyDescent="0.25">
      <c r="A30" s="76"/>
      <c r="B30" s="177" t="s">
        <v>90</v>
      </c>
      <c r="C30" s="177"/>
      <c r="D30" s="77"/>
      <c r="E30" s="77"/>
    </row>
    <row r="31" spans="1:5" ht="15.75" thickBot="1" x14ac:dyDescent="0.3">
      <c r="A31" s="85"/>
      <c r="B31" s="174" t="s">
        <v>91</v>
      </c>
      <c r="C31" s="174">
        <v>0</v>
      </c>
      <c r="E31" s="86"/>
    </row>
    <row r="32" spans="1:5" ht="15" x14ac:dyDescent="0.25">
      <c r="A32" s="81" t="s">
        <v>3</v>
      </c>
      <c r="B32" s="82" t="s">
        <v>89</v>
      </c>
      <c r="C32" s="84">
        <v>0</v>
      </c>
      <c r="D32" s="182">
        <f>SUM(C32:C33)</f>
        <v>0</v>
      </c>
      <c r="E32" s="86"/>
    </row>
    <row r="33" spans="1:5" ht="15.75" thickBot="1" x14ac:dyDescent="0.3">
      <c r="A33" s="81" t="s">
        <v>3</v>
      </c>
      <c r="B33" s="82" t="s">
        <v>89</v>
      </c>
      <c r="C33" s="84">
        <v>0</v>
      </c>
      <c r="D33" s="183"/>
      <c r="E33" s="87"/>
    </row>
    <row r="34" spans="1:5" ht="15" thickBot="1" x14ac:dyDescent="0.25">
      <c r="A34" s="88"/>
      <c r="B34" s="184" t="s">
        <v>92</v>
      </c>
      <c r="C34" s="184"/>
      <c r="D34" s="89"/>
      <c r="E34" s="90">
        <f>+D28-D32</f>
        <v>0</v>
      </c>
    </row>
    <row r="35" spans="1:5" ht="15" thickBot="1" x14ac:dyDescent="0.25">
      <c r="A35" s="88"/>
      <c r="B35" s="184" t="s">
        <v>93</v>
      </c>
      <c r="C35" s="184"/>
      <c r="D35" s="89"/>
      <c r="E35" s="91">
        <f>+E25+E34</f>
        <v>33000</v>
      </c>
    </row>
    <row r="36" spans="1:5" x14ac:dyDescent="0.2">
      <c r="A36" s="85"/>
      <c r="B36" s="185"/>
      <c r="C36" s="185"/>
      <c r="D36" s="92"/>
      <c r="E36" s="93"/>
    </row>
    <row r="37" spans="1:5" ht="15" x14ac:dyDescent="0.2">
      <c r="B37" s="176" t="s">
        <v>94</v>
      </c>
      <c r="C37" s="176"/>
      <c r="D37" s="75"/>
      <c r="E37" s="75"/>
    </row>
    <row r="38" spans="1:5" ht="15.75" thickBot="1" x14ac:dyDescent="0.25">
      <c r="B38" s="186" t="s">
        <v>95</v>
      </c>
      <c r="C38" s="186"/>
      <c r="D38" s="94"/>
      <c r="E38" s="80">
        <v>33000</v>
      </c>
    </row>
    <row r="39" spans="1:5" ht="15" thickTop="1" x14ac:dyDescent="0.2"/>
  </sheetData>
  <mergeCells count="30">
    <mergeCell ref="B38:C38"/>
    <mergeCell ref="B25:C25"/>
    <mergeCell ref="B26:C26"/>
    <mergeCell ref="B27:C27"/>
    <mergeCell ref="D28:D29"/>
    <mergeCell ref="B30:C30"/>
    <mergeCell ref="B31:C31"/>
    <mergeCell ref="D32:D33"/>
    <mergeCell ref="B34:C34"/>
    <mergeCell ref="B35:C35"/>
    <mergeCell ref="B36:C36"/>
    <mergeCell ref="B37:C37"/>
    <mergeCell ref="B24:C24"/>
    <mergeCell ref="D8:D9"/>
    <mergeCell ref="B10:C10"/>
    <mergeCell ref="B11:C11"/>
    <mergeCell ref="D12:D13"/>
    <mergeCell ref="B14:C14"/>
    <mergeCell ref="B15:C15"/>
    <mergeCell ref="B16:C16"/>
    <mergeCell ref="B17:C17"/>
    <mergeCell ref="B18:C18"/>
    <mergeCell ref="A21:E21"/>
    <mergeCell ref="B23:C23"/>
    <mergeCell ref="B7:C7"/>
    <mergeCell ref="A1:E1"/>
    <mergeCell ref="B3:C3"/>
    <mergeCell ref="B4:C4"/>
    <mergeCell ref="B5:C5"/>
    <mergeCell ref="B6:C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11F2C-EA91-49B6-A0A5-69D3C6AF6466}">
  <sheetPr>
    <tabColor theme="9" tint="0.59999389629810485"/>
  </sheetPr>
  <dimension ref="A1:G39"/>
  <sheetViews>
    <sheetView workbookViewId="0">
      <selection sqref="A1:E1"/>
    </sheetView>
  </sheetViews>
  <sheetFormatPr defaultColWidth="8.85546875" defaultRowHeight="14.25" x14ac:dyDescent="0.2"/>
  <cols>
    <col min="1" max="1" width="16.85546875" style="73" customWidth="1"/>
    <col min="2" max="2" width="69" style="73" bestFit="1" customWidth="1"/>
    <col min="3" max="3" width="16.85546875" style="73" customWidth="1"/>
    <col min="4" max="4" width="14.85546875" style="73" bestFit="1" customWidth="1"/>
    <col min="5" max="5" width="19.85546875" style="73" bestFit="1" customWidth="1"/>
    <col min="6" max="6" width="8.85546875" style="73"/>
    <col min="7" max="7" width="6.85546875" style="95" customWidth="1"/>
    <col min="8" max="16384" width="8.85546875" style="73"/>
  </cols>
  <sheetData>
    <row r="1" spans="1:5" s="68" customFormat="1" ht="18" x14ac:dyDescent="0.25">
      <c r="A1" s="175" t="s">
        <v>82</v>
      </c>
      <c r="B1" s="175"/>
      <c r="C1" s="175"/>
      <c r="D1" s="175"/>
      <c r="E1" s="175"/>
    </row>
    <row r="2" spans="1:5" ht="25.5" x14ac:dyDescent="0.2">
      <c r="A2" s="69" t="s">
        <v>83</v>
      </c>
      <c r="B2" s="70">
        <v>45080</v>
      </c>
      <c r="C2" s="71" t="s">
        <v>84</v>
      </c>
      <c r="D2" s="72" t="s">
        <v>84</v>
      </c>
      <c r="E2" s="72" t="s">
        <v>84</v>
      </c>
    </row>
    <row r="3" spans="1:5" ht="15" x14ac:dyDescent="0.2">
      <c r="A3" s="74"/>
      <c r="B3" s="176" t="s">
        <v>85</v>
      </c>
      <c r="C3" s="176"/>
      <c r="D3" s="75"/>
      <c r="E3" s="75"/>
    </row>
    <row r="4" spans="1:5" ht="15" x14ac:dyDescent="0.25">
      <c r="A4" s="76"/>
      <c r="B4" s="177" t="s">
        <v>86</v>
      </c>
      <c r="C4" s="177"/>
      <c r="D4" s="77"/>
      <c r="E4" s="78"/>
    </row>
    <row r="5" spans="1:5" x14ac:dyDescent="0.2">
      <c r="A5" s="76"/>
      <c r="B5" s="178">
        <v>45077</v>
      </c>
      <c r="C5" s="179"/>
      <c r="D5" s="79"/>
      <c r="E5" s="80">
        <v>2270484</v>
      </c>
    </row>
    <row r="6" spans="1:5" ht="15" x14ac:dyDescent="0.25">
      <c r="A6" s="76"/>
      <c r="B6" s="177" t="s">
        <v>87</v>
      </c>
      <c r="C6" s="177"/>
      <c r="D6" s="77"/>
      <c r="E6" s="77"/>
    </row>
    <row r="7" spans="1:5" ht="18.95" customHeight="1" thickBot="1" x14ac:dyDescent="0.3">
      <c r="A7" s="76"/>
      <c r="B7" s="174" t="s">
        <v>88</v>
      </c>
      <c r="C7" s="174"/>
      <c r="D7" s="78"/>
      <c r="E7" s="77"/>
    </row>
    <row r="8" spans="1:5" ht="15" x14ac:dyDescent="0.25">
      <c r="A8" s="81" t="s">
        <v>3</v>
      </c>
      <c r="B8" s="82" t="s">
        <v>89</v>
      </c>
      <c r="C8" s="83">
        <v>0</v>
      </c>
      <c r="D8" s="180">
        <f>SUM(C7:C9)</f>
        <v>0</v>
      </c>
      <c r="E8" s="77"/>
    </row>
    <row r="9" spans="1:5" ht="15.75" thickBot="1" x14ac:dyDescent="0.3">
      <c r="A9" s="81" t="s">
        <v>3</v>
      </c>
      <c r="B9" s="82" t="s">
        <v>89</v>
      </c>
      <c r="C9" s="84">
        <v>0</v>
      </c>
      <c r="D9" s="181"/>
      <c r="E9" s="77"/>
    </row>
    <row r="10" spans="1:5" ht="15" x14ac:dyDescent="0.25">
      <c r="A10" s="76"/>
      <c r="B10" s="177" t="s">
        <v>90</v>
      </c>
      <c r="C10" s="177"/>
      <c r="D10" s="77"/>
      <c r="E10" s="77"/>
    </row>
    <row r="11" spans="1:5" ht="15.75" thickBot="1" x14ac:dyDescent="0.3">
      <c r="A11" s="85"/>
      <c r="B11" s="174" t="s">
        <v>91</v>
      </c>
      <c r="C11" s="174">
        <v>0</v>
      </c>
      <c r="E11" s="86"/>
    </row>
    <row r="12" spans="1:5" ht="15" x14ac:dyDescent="0.25">
      <c r="A12" s="81" t="s">
        <v>3</v>
      </c>
      <c r="B12" s="82" t="s">
        <v>89</v>
      </c>
      <c r="C12" s="84">
        <v>0</v>
      </c>
      <c r="D12" s="182">
        <f>SUM(C12:C13)</f>
        <v>0</v>
      </c>
      <c r="E12" s="86"/>
    </row>
    <row r="13" spans="1:5" ht="15.75" thickBot="1" x14ac:dyDescent="0.3">
      <c r="A13" s="81" t="s">
        <v>3</v>
      </c>
      <c r="B13" s="82" t="s">
        <v>89</v>
      </c>
      <c r="C13" s="84">
        <v>0</v>
      </c>
      <c r="D13" s="183"/>
      <c r="E13" s="87"/>
    </row>
    <row r="14" spans="1:5" ht="26.45" customHeight="1" thickBot="1" x14ac:dyDescent="0.25">
      <c r="A14" s="88"/>
      <c r="B14" s="184" t="s">
        <v>92</v>
      </c>
      <c r="C14" s="184"/>
      <c r="D14" s="89"/>
      <c r="E14" s="90">
        <f>+D8-D12</f>
        <v>0</v>
      </c>
    </row>
    <row r="15" spans="1:5" ht="26.45" customHeight="1" thickBot="1" x14ac:dyDescent="0.25">
      <c r="A15" s="88"/>
      <c r="B15" s="184" t="s">
        <v>93</v>
      </c>
      <c r="C15" s="184"/>
      <c r="D15" s="89"/>
      <c r="E15" s="91">
        <f>+E5+E14</f>
        <v>2270484</v>
      </c>
    </row>
    <row r="16" spans="1:5" x14ac:dyDescent="0.2">
      <c r="A16" s="85"/>
      <c r="B16" s="185"/>
      <c r="C16" s="185"/>
      <c r="D16" s="92"/>
      <c r="E16" s="93"/>
    </row>
    <row r="17" spans="1:5" ht="15" x14ac:dyDescent="0.2">
      <c r="B17" s="176" t="s">
        <v>94</v>
      </c>
      <c r="C17" s="176"/>
      <c r="D17" s="75"/>
      <c r="E17" s="75"/>
    </row>
    <row r="18" spans="1:5" ht="15.75" thickBot="1" x14ac:dyDescent="0.25">
      <c r="B18" s="186" t="s">
        <v>95</v>
      </c>
      <c r="C18" s="186"/>
      <c r="D18" s="94"/>
      <c r="E18" s="80">
        <v>2270484</v>
      </c>
    </row>
    <row r="21" spans="1:5" ht="18" x14ac:dyDescent="0.2">
      <c r="A21" s="175" t="s">
        <v>96</v>
      </c>
      <c r="B21" s="175"/>
      <c r="C21" s="175"/>
      <c r="D21" s="175"/>
      <c r="E21" s="175"/>
    </row>
    <row r="22" spans="1:5" ht="25.5" x14ac:dyDescent="0.2">
      <c r="A22" s="69" t="s">
        <v>83</v>
      </c>
      <c r="B22" s="70">
        <v>45080</v>
      </c>
      <c r="C22" s="71" t="s">
        <v>84</v>
      </c>
      <c r="D22" s="72" t="s">
        <v>84</v>
      </c>
      <c r="E22" s="72" t="s">
        <v>84</v>
      </c>
    </row>
    <row r="23" spans="1:5" ht="15" x14ac:dyDescent="0.2">
      <c r="A23" s="74"/>
      <c r="B23" s="176" t="s">
        <v>85</v>
      </c>
      <c r="C23" s="176"/>
      <c r="D23" s="75"/>
      <c r="E23" s="75"/>
    </row>
    <row r="24" spans="1:5" ht="15" x14ac:dyDescent="0.25">
      <c r="A24" s="76"/>
      <c r="B24" s="177" t="s">
        <v>86</v>
      </c>
      <c r="C24" s="177"/>
      <c r="D24" s="77"/>
      <c r="E24" s="78"/>
    </row>
    <row r="25" spans="1:5" x14ac:dyDescent="0.2">
      <c r="A25" s="76"/>
      <c r="B25" s="178">
        <v>45077</v>
      </c>
      <c r="C25" s="179"/>
      <c r="D25" s="79"/>
      <c r="E25" s="80">
        <v>84000</v>
      </c>
    </row>
    <row r="26" spans="1:5" ht="15" x14ac:dyDescent="0.25">
      <c r="A26" s="76"/>
      <c r="B26" s="177" t="s">
        <v>87</v>
      </c>
      <c r="C26" s="177"/>
      <c r="D26" s="77"/>
      <c r="E26" s="77"/>
    </row>
    <row r="27" spans="1:5" ht="15.75" thickBot="1" x14ac:dyDescent="0.3">
      <c r="A27" s="76"/>
      <c r="B27" s="174" t="s">
        <v>88</v>
      </c>
      <c r="C27" s="174"/>
      <c r="D27" s="78"/>
      <c r="E27" s="77"/>
    </row>
    <row r="28" spans="1:5" ht="15" x14ac:dyDescent="0.25">
      <c r="A28" s="81" t="s">
        <v>3</v>
      </c>
      <c r="B28" s="82" t="s">
        <v>89</v>
      </c>
      <c r="C28" s="83">
        <v>0</v>
      </c>
      <c r="D28" s="180">
        <f>SUM(C27:C29)</f>
        <v>0</v>
      </c>
      <c r="E28" s="77"/>
    </row>
    <row r="29" spans="1:5" ht="15.75" thickBot="1" x14ac:dyDescent="0.3">
      <c r="A29" s="81" t="s">
        <v>3</v>
      </c>
      <c r="B29" s="82" t="s">
        <v>89</v>
      </c>
      <c r="C29" s="84">
        <v>0</v>
      </c>
      <c r="D29" s="181"/>
      <c r="E29" s="77"/>
    </row>
    <row r="30" spans="1:5" ht="15" x14ac:dyDescent="0.25">
      <c r="A30" s="76"/>
      <c r="B30" s="177" t="s">
        <v>90</v>
      </c>
      <c r="C30" s="177"/>
      <c r="D30" s="77"/>
      <c r="E30" s="77"/>
    </row>
    <row r="31" spans="1:5" ht="15.75" thickBot="1" x14ac:dyDescent="0.3">
      <c r="A31" s="85"/>
      <c r="B31" s="174" t="s">
        <v>91</v>
      </c>
      <c r="C31" s="174">
        <v>0</v>
      </c>
      <c r="E31" s="86"/>
    </row>
    <row r="32" spans="1:5" ht="15" x14ac:dyDescent="0.25">
      <c r="A32" s="81" t="s">
        <v>3</v>
      </c>
      <c r="B32" s="82" t="s">
        <v>89</v>
      </c>
      <c r="C32" s="84">
        <v>0</v>
      </c>
      <c r="D32" s="182">
        <f>SUM(C32:C33)</f>
        <v>0</v>
      </c>
      <c r="E32" s="86"/>
    </row>
    <row r="33" spans="1:5" ht="15.75" thickBot="1" x14ac:dyDescent="0.3">
      <c r="A33" s="81" t="s">
        <v>3</v>
      </c>
      <c r="B33" s="82" t="s">
        <v>89</v>
      </c>
      <c r="C33" s="84">
        <v>0</v>
      </c>
      <c r="D33" s="183"/>
      <c r="E33" s="87"/>
    </row>
    <row r="34" spans="1:5" ht="15" thickBot="1" x14ac:dyDescent="0.25">
      <c r="A34" s="88"/>
      <c r="B34" s="184" t="s">
        <v>92</v>
      </c>
      <c r="C34" s="184"/>
      <c r="D34" s="89"/>
      <c r="E34" s="90">
        <f>+D28-D32</f>
        <v>0</v>
      </c>
    </row>
    <row r="35" spans="1:5" ht="15" thickBot="1" x14ac:dyDescent="0.25">
      <c r="A35" s="88"/>
      <c r="B35" s="184" t="s">
        <v>93</v>
      </c>
      <c r="C35" s="184"/>
      <c r="D35" s="89"/>
      <c r="E35" s="91">
        <f>+E25+E34</f>
        <v>84000</v>
      </c>
    </row>
    <row r="36" spans="1:5" x14ac:dyDescent="0.2">
      <c r="A36" s="85"/>
      <c r="B36" s="185"/>
      <c r="C36" s="185"/>
      <c r="D36" s="92"/>
      <c r="E36" s="93"/>
    </row>
    <row r="37" spans="1:5" ht="15" x14ac:dyDescent="0.2">
      <c r="B37" s="176" t="s">
        <v>94</v>
      </c>
      <c r="C37" s="176"/>
      <c r="D37" s="75"/>
      <c r="E37" s="75"/>
    </row>
    <row r="38" spans="1:5" ht="15.75" thickBot="1" x14ac:dyDescent="0.25">
      <c r="B38" s="186" t="s">
        <v>95</v>
      </c>
      <c r="C38" s="186"/>
      <c r="D38" s="94"/>
      <c r="E38" s="80">
        <v>84000</v>
      </c>
    </row>
    <row r="39" spans="1:5" ht="15" thickTop="1" x14ac:dyDescent="0.2"/>
  </sheetData>
  <mergeCells count="30">
    <mergeCell ref="B38:C38"/>
    <mergeCell ref="B25:C25"/>
    <mergeCell ref="B26:C26"/>
    <mergeCell ref="B27:C27"/>
    <mergeCell ref="D28:D29"/>
    <mergeCell ref="B30:C30"/>
    <mergeCell ref="B31:C31"/>
    <mergeCell ref="D32:D33"/>
    <mergeCell ref="B34:C34"/>
    <mergeCell ref="B35:C35"/>
    <mergeCell ref="B36:C36"/>
    <mergeCell ref="B37:C37"/>
    <mergeCell ref="B24:C24"/>
    <mergeCell ref="D8:D9"/>
    <mergeCell ref="B10:C10"/>
    <mergeCell ref="B11:C11"/>
    <mergeCell ref="D12:D13"/>
    <mergeCell ref="B14:C14"/>
    <mergeCell ref="B15:C15"/>
    <mergeCell ref="B16:C16"/>
    <mergeCell ref="B17:C17"/>
    <mergeCell ref="B18:C18"/>
    <mergeCell ref="A21:E21"/>
    <mergeCell ref="B23:C23"/>
    <mergeCell ref="B7:C7"/>
    <mergeCell ref="A1:E1"/>
    <mergeCell ref="B3:C3"/>
    <mergeCell ref="B4:C4"/>
    <mergeCell ref="B5:C5"/>
    <mergeCell ref="B6:C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CCCF5-7C46-4E5A-85C6-059DB60ECA65}">
  <sheetPr>
    <tabColor theme="9" tint="0.59999389629810485"/>
  </sheetPr>
  <dimension ref="A1:G39"/>
  <sheetViews>
    <sheetView workbookViewId="0">
      <selection activeCell="F55" sqref="F55"/>
    </sheetView>
  </sheetViews>
  <sheetFormatPr defaultColWidth="8.85546875" defaultRowHeight="14.25" x14ac:dyDescent="0.2"/>
  <cols>
    <col min="1" max="1" width="16.85546875" style="73" customWidth="1"/>
    <col min="2" max="2" width="69" style="73" bestFit="1" customWidth="1"/>
    <col min="3" max="3" width="16.85546875" style="73" customWidth="1"/>
    <col min="4" max="4" width="14.85546875" style="73" bestFit="1" customWidth="1"/>
    <col min="5" max="5" width="19.85546875" style="73" bestFit="1" customWidth="1"/>
    <col min="6" max="6" width="8.85546875" style="73"/>
    <col min="7" max="7" width="6.85546875" style="95" customWidth="1"/>
    <col min="8" max="16384" width="8.85546875" style="73"/>
  </cols>
  <sheetData>
    <row r="1" spans="1:5" s="68" customFormat="1" ht="18" x14ac:dyDescent="0.25">
      <c r="A1" s="175" t="s">
        <v>82</v>
      </c>
      <c r="B1" s="175"/>
      <c r="C1" s="175"/>
      <c r="D1" s="175"/>
      <c r="E1" s="175"/>
    </row>
    <row r="2" spans="1:5" ht="25.5" x14ac:dyDescent="0.2">
      <c r="A2" s="69" t="s">
        <v>83</v>
      </c>
      <c r="B2" s="70">
        <v>45111</v>
      </c>
      <c r="C2" s="71" t="s">
        <v>84</v>
      </c>
      <c r="D2" s="72" t="s">
        <v>84</v>
      </c>
      <c r="E2" s="72" t="s">
        <v>84</v>
      </c>
    </row>
    <row r="3" spans="1:5" ht="15" x14ac:dyDescent="0.2">
      <c r="A3" s="74"/>
      <c r="B3" s="176" t="s">
        <v>85</v>
      </c>
      <c r="C3" s="176"/>
      <c r="D3" s="75"/>
      <c r="E3" s="75"/>
    </row>
    <row r="4" spans="1:5" ht="15" x14ac:dyDescent="0.25">
      <c r="A4" s="76"/>
      <c r="B4" s="177" t="s">
        <v>86</v>
      </c>
      <c r="C4" s="177"/>
      <c r="D4" s="77"/>
      <c r="E4" s="78"/>
    </row>
    <row r="5" spans="1:5" x14ac:dyDescent="0.2">
      <c r="A5" s="76"/>
      <c r="B5" s="178">
        <v>45107</v>
      </c>
      <c r="C5" s="179"/>
      <c r="D5" s="79"/>
      <c r="E5" s="80">
        <v>0</v>
      </c>
    </row>
    <row r="6" spans="1:5" ht="15" x14ac:dyDescent="0.25">
      <c r="A6" s="76"/>
      <c r="B6" s="177" t="s">
        <v>87</v>
      </c>
      <c r="C6" s="177"/>
      <c r="D6" s="77"/>
      <c r="E6" s="77"/>
    </row>
    <row r="7" spans="1:5" ht="18.95" customHeight="1" thickBot="1" x14ac:dyDescent="0.3">
      <c r="A7" s="76"/>
      <c r="B7" s="174" t="s">
        <v>88</v>
      </c>
      <c r="C7" s="174"/>
      <c r="D7" s="78"/>
      <c r="E7" s="77"/>
    </row>
    <row r="8" spans="1:5" ht="15" x14ac:dyDescent="0.25">
      <c r="A8" s="81" t="s">
        <v>3</v>
      </c>
      <c r="B8" s="82" t="s">
        <v>89</v>
      </c>
      <c r="C8" s="83">
        <v>0</v>
      </c>
      <c r="D8" s="180">
        <f>SUM(C7:C9)</f>
        <v>0</v>
      </c>
      <c r="E8" s="77"/>
    </row>
    <row r="9" spans="1:5" ht="15.75" thickBot="1" x14ac:dyDescent="0.3">
      <c r="A9" s="81" t="s">
        <v>3</v>
      </c>
      <c r="B9" s="82" t="s">
        <v>89</v>
      </c>
      <c r="C9" s="84">
        <v>0</v>
      </c>
      <c r="D9" s="181"/>
      <c r="E9" s="77"/>
    </row>
    <row r="10" spans="1:5" ht="15" x14ac:dyDescent="0.25">
      <c r="A10" s="76"/>
      <c r="B10" s="177" t="s">
        <v>90</v>
      </c>
      <c r="C10" s="177"/>
      <c r="D10" s="77"/>
      <c r="E10" s="77"/>
    </row>
    <row r="11" spans="1:5" ht="15.75" thickBot="1" x14ac:dyDescent="0.3">
      <c r="A11" s="85"/>
      <c r="B11" s="174" t="s">
        <v>91</v>
      </c>
      <c r="C11" s="174">
        <v>0</v>
      </c>
      <c r="E11" s="86"/>
    </row>
    <row r="12" spans="1:5" ht="15" x14ac:dyDescent="0.25">
      <c r="A12" s="81" t="s">
        <v>3</v>
      </c>
      <c r="B12" s="82" t="s">
        <v>89</v>
      </c>
      <c r="C12" s="84">
        <v>0</v>
      </c>
      <c r="D12" s="182">
        <f>SUM(C12:C13)</f>
        <v>0</v>
      </c>
      <c r="E12" s="86"/>
    </row>
    <row r="13" spans="1:5" ht="15.75" thickBot="1" x14ac:dyDescent="0.3">
      <c r="A13" s="81" t="s">
        <v>3</v>
      </c>
      <c r="B13" s="82" t="s">
        <v>89</v>
      </c>
      <c r="C13" s="84">
        <v>0</v>
      </c>
      <c r="D13" s="183"/>
      <c r="E13" s="87"/>
    </row>
    <row r="14" spans="1:5" ht="26.45" customHeight="1" thickBot="1" x14ac:dyDescent="0.25">
      <c r="A14" s="88"/>
      <c r="B14" s="184" t="s">
        <v>92</v>
      </c>
      <c r="C14" s="184"/>
      <c r="D14" s="89"/>
      <c r="E14" s="90">
        <f>+D8-D12</f>
        <v>0</v>
      </c>
    </row>
    <row r="15" spans="1:5" ht="26.45" customHeight="1" thickBot="1" x14ac:dyDescent="0.25">
      <c r="A15" s="88"/>
      <c r="B15" s="184" t="s">
        <v>93</v>
      </c>
      <c r="C15" s="184"/>
      <c r="D15" s="89"/>
      <c r="E15" s="91">
        <f>+E5+E14</f>
        <v>0</v>
      </c>
    </row>
    <row r="16" spans="1:5" x14ac:dyDescent="0.2">
      <c r="A16" s="85"/>
      <c r="B16" s="185"/>
      <c r="C16" s="185"/>
      <c r="D16" s="92"/>
      <c r="E16" s="93"/>
    </row>
    <row r="17" spans="1:5" ht="15" x14ac:dyDescent="0.2">
      <c r="B17" s="176" t="s">
        <v>94</v>
      </c>
      <c r="C17" s="176"/>
      <c r="D17" s="75"/>
      <c r="E17" s="75"/>
    </row>
    <row r="18" spans="1:5" ht="15.75" thickBot="1" x14ac:dyDescent="0.25">
      <c r="B18" s="186" t="s">
        <v>95</v>
      </c>
      <c r="C18" s="186"/>
      <c r="D18" s="94"/>
      <c r="E18" s="80">
        <v>0</v>
      </c>
    </row>
    <row r="21" spans="1:5" ht="18" x14ac:dyDescent="0.2">
      <c r="A21" s="175" t="s">
        <v>96</v>
      </c>
      <c r="B21" s="175"/>
      <c r="C21" s="175"/>
      <c r="D21" s="175"/>
      <c r="E21" s="175"/>
    </row>
    <row r="22" spans="1:5" ht="25.5" x14ac:dyDescent="0.2">
      <c r="A22" s="69" t="s">
        <v>83</v>
      </c>
      <c r="B22" s="70">
        <v>45111</v>
      </c>
      <c r="C22" s="71" t="s">
        <v>84</v>
      </c>
      <c r="D22" s="72" t="s">
        <v>84</v>
      </c>
      <c r="E22" s="72" t="s">
        <v>84</v>
      </c>
    </row>
    <row r="23" spans="1:5" ht="15" x14ac:dyDescent="0.2">
      <c r="A23" s="74"/>
      <c r="B23" s="176" t="s">
        <v>85</v>
      </c>
      <c r="C23" s="176"/>
      <c r="D23" s="75"/>
      <c r="E23" s="75"/>
    </row>
    <row r="24" spans="1:5" ht="15" x14ac:dyDescent="0.25">
      <c r="A24" s="76"/>
      <c r="B24" s="177" t="s">
        <v>86</v>
      </c>
      <c r="C24" s="177"/>
      <c r="D24" s="77"/>
      <c r="E24" s="78"/>
    </row>
    <row r="25" spans="1:5" x14ac:dyDescent="0.2">
      <c r="A25" s="76"/>
      <c r="B25" s="178">
        <v>45107</v>
      </c>
      <c r="C25" s="179"/>
      <c r="D25" s="79"/>
      <c r="E25" s="80">
        <v>178200</v>
      </c>
    </row>
    <row r="26" spans="1:5" ht="15" x14ac:dyDescent="0.25">
      <c r="A26" s="76"/>
      <c r="B26" s="177" t="s">
        <v>87</v>
      </c>
      <c r="C26" s="177"/>
      <c r="D26" s="77"/>
      <c r="E26" s="77"/>
    </row>
    <row r="27" spans="1:5" ht="15.75" thickBot="1" x14ac:dyDescent="0.3">
      <c r="A27" s="76"/>
      <c r="B27" s="174" t="s">
        <v>88</v>
      </c>
      <c r="C27" s="174"/>
      <c r="D27" s="78"/>
      <c r="E27" s="77"/>
    </row>
    <row r="28" spans="1:5" ht="15" x14ac:dyDescent="0.25">
      <c r="A28" s="81" t="s">
        <v>3</v>
      </c>
      <c r="B28" s="82" t="s">
        <v>89</v>
      </c>
      <c r="C28" s="83">
        <v>0</v>
      </c>
      <c r="D28" s="180">
        <f>SUM(C27:C29)</f>
        <v>0</v>
      </c>
      <c r="E28" s="77"/>
    </row>
    <row r="29" spans="1:5" ht="15.75" thickBot="1" x14ac:dyDescent="0.3">
      <c r="A29" s="81" t="s">
        <v>3</v>
      </c>
      <c r="B29" s="82" t="s">
        <v>89</v>
      </c>
      <c r="C29" s="84">
        <v>0</v>
      </c>
      <c r="D29" s="181"/>
      <c r="E29" s="77"/>
    </row>
    <row r="30" spans="1:5" ht="15" x14ac:dyDescent="0.25">
      <c r="A30" s="76"/>
      <c r="B30" s="177" t="s">
        <v>90</v>
      </c>
      <c r="C30" s="177"/>
      <c r="D30" s="77"/>
      <c r="E30" s="77"/>
    </row>
    <row r="31" spans="1:5" ht="15.75" thickBot="1" x14ac:dyDescent="0.3">
      <c r="A31" s="85"/>
      <c r="B31" s="174" t="s">
        <v>91</v>
      </c>
      <c r="C31" s="174">
        <v>0</v>
      </c>
      <c r="E31" s="86"/>
    </row>
    <row r="32" spans="1:5" ht="15" x14ac:dyDescent="0.25">
      <c r="A32" s="81" t="s">
        <v>3</v>
      </c>
      <c r="B32" s="82" t="s">
        <v>89</v>
      </c>
      <c r="C32" s="84">
        <v>0</v>
      </c>
      <c r="D32" s="182">
        <f>SUM(C32:C33)</f>
        <v>0</v>
      </c>
      <c r="E32" s="86"/>
    </row>
    <row r="33" spans="1:5" ht="15.75" thickBot="1" x14ac:dyDescent="0.3">
      <c r="A33" s="81" t="s">
        <v>3</v>
      </c>
      <c r="B33" s="82" t="s">
        <v>89</v>
      </c>
      <c r="C33" s="84">
        <v>0</v>
      </c>
      <c r="D33" s="183"/>
      <c r="E33" s="87"/>
    </row>
    <row r="34" spans="1:5" ht="15" thickBot="1" x14ac:dyDescent="0.25">
      <c r="A34" s="88"/>
      <c r="B34" s="184" t="s">
        <v>92</v>
      </c>
      <c r="C34" s="184"/>
      <c r="D34" s="89"/>
      <c r="E34" s="90">
        <f>+D28-D32</f>
        <v>0</v>
      </c>
    </row>
    <row r="35" spans="1:5" ht="15" thickBot="1" x14ac:dyDescent="0.25">
      <c r="A35" s="88"/>
      <c r="B35" s="184" t="s">
        <v>93</v>
      </c>
      <c r="C35" s="184"/>
      <c r="D35" s="89"/>
      <c r="E35" s="91">
        <f>+E25+E34</f>
        <v>178200</v>
      </c>
    </row>
    <row r="36" spans="1:5" x14ac:dyDescent="0.2">
      <c r="A36" s="85"/>
      <c r="B36" s="185"/>
      <c r="C36" s="185"/>
      <c r="D36" s="92"/>
      <c r="E36" s="93"/>
    </row>
    <row r="37" spans="1:5" ht="15" x14ac:dyDescent="0.2">
      <c r="B37" s="176" t="s">
        <v>94</v>
      </c>
      <c r="C37" s="176"/>
      <c r="D37" s="75"/>
      <c r="E37" s="75"/>
    </row>
    <row r="38" spans="1:5" ht="15.75" thickBot="1" x14ac:dyDescent="0.25">
      <c r="B38" s="186" t="s">
        <v>95</v>
      </c>
      <c r="C38" s="186"/>
      <c r="D38" s="94"/>
      <c r="E38" s="80">
        <v>178200</v>
      </c>
    </row>
    <row r="39" spans="1:5" ht="15" thickTop="1" x14ac:dyDescent="0.2"/>
  </sheetData>
  <mergeCells count="30">
    <mergeCell ref="B38:C38"/>
    <mergeCell ref="B25:C25"/>
    <mergeCell ref="B26:C26"/>
    <mergeCell ref="B27:C27"/>
    <mergeCell ref="D28:D29"/>
    <mergeCell ref="B30:C30"/>
    <mergeCell ref="B31:C31"/>
    <mergeCell ref="D32:D33"/>
    <mergeCell ref="B34:C34"/>
    <mergeCell ref="B35:C35"/>
    <mergeCell ref="B36:C36"/>
    <mergeCell ref="B37:C37"/>
    <mergeCell ref="B24:C24"/>
    <mergeCell ref="D8:D9"/>
    <mergeCell ref="B10:C10"/>
    <mergeCell ref="B11:C11"/>
    <mergeCell ref="D12:D13"/>
    <mergeCell ref="B14:C14"/>
    <mergeCell ref="B15:C15"/>
    <mergeCell ref="B16:C16"/>
    <mergeCell ref="B17:C17"/>
    <mergeCell ref="B18:C18"/>
    <mergeCell ref="A21:E21"/>
    <mergeCell ref="B23:C23"/>
    <mergeCell ref="B7:C7"/>
    <mergeCell ref="A1:E1"/>
    <mergeCell ref="B3:C3"/>
    <mergeCell ref="B4:C4"/>
    <mergeCell ref="B5:C5"/>
    <mergeCell ref="B6:C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BC23-3A26-4B25-80C1-D21F16A0B4FC}">
  <sheetPr>
    <tabColor theme="9" tint="0.59999389629810485"/>
  </sheetPr>
  <dimension ref="A1:G39"/>
  <sheetViews>
    <sheetView workbookViewId="0">
      <selection sqref="A1:E1"/>
    </sheetView>
  </sheetViews>
  <sheetFormatPr defaultColWidth="8.85546875" defaultRowHeight="14.25" x14ac:dyDescent="0.2"/>
  <cols>
    <col min="1" max="1" width="16.85546875" style="73" customWidth="1"/>
    <col min="2" max="2" width="69" style="73" bestFit="1" customWidth="1"/>
    <col min="3" max="3" width="16.85546875" style="73" customWidth="1"/>
    <col min="4" max="4" width="14.85546875" style="73" bestFit="1" customWidth="1"/>
    <col min="5" max="5" width="19.85546875" style="73" bestFit="1" customWidth="1"/>
    <col min="6" max="6" width="8.85546875" style="73"/>
    <col min="7" max="7" width="6.85546875" style="95" customWidth="1"/>
    <col min="8" max="16384" width="8.85546875" style="73"/>
  </cols>
  <sheetData>
    <row r="1" spans="1:5" s="68" customFormat="1" ht="18" x14ac:dyDescent="0.25">
      <c r="A1" s="175" t="s">
        <v>82</v>
      </c>
      <c r="B1" s="175"/>
      <c r="C1" s="175"/>
      <c r="D1" s="175"/>
      <c r="E1" s="175"/>
    </row>
    <row r="2" spans="1:5" ht="25.5" x14ac:dyDescent="0.2">
      <c r="A2" s="69" t="s">
        <v>83</v>
      </c>
      <c r="B2" s="70">
        <v>45139</v>
      </c>
      <c r="C2" s="71" t="s">
        <v>84</v>
      </c>
      <c r="D2" s="72" t="s">
        <v>84</v>
      </c>
      <c r="E2" s="72" t="s">
        <v>84</v>
      </c>
    </row>
    <row r="3" spans="1:5" ht="15" x14ac:dyDescent="0.2">
      <c r="A3" s="74"/>
      <c r="B3" s="176" t="s">
        <v>85</v>
      </c>
      <c r="C3" s="176"/>
      <c r="D3" s="75"/>
      <c r="E3" s="75"/>
    </row>
    <row r="4" spans="1:5" ht="15" x14ac:dyDescent="0.25">
      <c r="A4" s="76"/>
      <c r="B4" s="177" t="s">
        <v>86</v>
      </c>
      <c r="C4" s="177"/>
      <c r="D4" s="77"/>
      <c r="E4" s="78"/>
    </row>
    <row r="5" spans="1:5" x14ac:dyDescent="0.2">
      <c r="A5" s="76"/>
      <c r="B5" s="178">
        <v>45138</v>
      </c>
      <c r="C5" s="179"/>
      <c r="D5" s="79"/>
      <c r="E5" s="80">
        <v>1713679.2</v>
      </c>
    </row>
    <row r="6" spans="1:5" ht="15" x14ac:dyDescent="0.25">
      <c r="A6" s="76"/>
      <c r="B6" s="177" t="s">
        <v>87</v>
      </c>
      <c r="C6" s="177"/>
      <c r="D6" s="77"/>
      <c r="E6" s="77"/>
    </row>
    <row r="7" spans="1:5" ht="18.95" customHeight="1" thickBot="1" x14ac:dyDescent="0.3">
      <c r="A7" s="76"/>
      <c r="B7" s="174" t="s">
        <v>88</v>
      </c>
      <c r="C7" s="174"/>
      <c r="D7" s="78"/>
      <c r="E7" s="77"/>
    </row>
    <row r="8" spans="1:5" ht="15" x14ac:dyDescent="0.25">
      <c r="A8" s="81" t="s">
        <v>3</v>
      </c>
      <c r="B8" s="82" t="s">
        <v>89</v>
      </c>
      <c r="C8" s="83">
        <v>0</v>
      </c>
      <c r="D8" s="180">
        <f>SUM(C7:C9)</f>
        <v>0</v>
      </c>
      <c r="E8" s="77"/>
    </row>
    <row r="9" spans="1:5" ht="15.75" thickBot="1" x14ac:dyDescent="0.3">
      <c r="A9" s="81" t="s">
        <v>3</v>
      </c>
      <c r="B9" s="82" t="s">
        <v>89</v>
      </c>
      <c r="C9" s="84">
        <v>0</v>
      </c>
      <c r="D9" s="181"/>
      <c r="E9" s="77"/>
    </row>
    <row r="10" spans="1:5" ht="15" x14ac:dyDescent="0.25">
      <c r="A10" s="76"/>
      <c r="B10" s="177" t="s">
        <v>90</v>
      </c>
      <c r="C10" s="177"/>
      <c r="D10" s="77"/>
      <c r="E10" s="77"/>
    </row>
    <row r="11" spans="1:5" ht="15.75" thickBot="1" x14ac:dyDescent="0.3">
      <c r="A11" s="85"/>
      <c r="B11" s="174" t="s">
        <v>91</v>
      </c>
      <c r="C11" s="174">
        <v>0</v>
      </c>
      <c r="E11" s="86"/>
    </row>
    <row r="12" spans="1:5" ht="15" x14ac:dyDescent="0.25">
      <c r="A12" s="81" t="s">
        <v>3</v>
      </c>
      <c r="B12" s="82" t="s">
        <v>89</v>
      </c>
      <c r="C12" s="84">
        <v>0</v>
      </c>
      <c r="D12" s="182">
        <f>SUM(C12:C13)</f>
        <v>0</v>
      </c>
      <c r="E12" s="86"/>
    </row>
    <row r="13" spans="1:5" ht="15.75" thickBot="1" x14ac:dyDescent="0.3">
      <c r="A13" s="81" t="s">
        <v>3</v>
      </c>
      <c r="B13" s="82" t="s">
        <v>89</v>
      </c>
      <c r="C13" s="84">
        <v>0</v>
      </c>
      <c r="D13" s="183"/>
      <c r="E13" s="87"/>
    </row>
    <row r="14" spans="1:5" ht="26.45" customHeight="1" thickBot="1" x14ac:dyDescent="0.25">
      <c r="A14" s="88"/>
      <c r="B14" s="184" t="s">
        <v>92</v>
      </c>
      <c r="C14" s="184"/>
      <c r="D14" s="89"/>
      <c r="E14" s="90">
        <f>+D8-D12</f>
        <v>0</v>
      </c>
    </row>
    <row r="15" spans="1:5" ht="26.45" customHeight="1" thickBot="1" x14ac:dyDescent="0.25">
      <c r="A15" s="88"/>
      <c r="B15" s="184" t="s">
        <v>93</v>
      </c>
      <c r="C15" s="184"/>
      <c r="D15" s="89"/>
      <c r="E15" s="91">
        <f>+E5+E14</f>
        <v>1713679.2</v>
      </c>
    </row>
    <row r="16" spans="1:5" x14ac:dyDescent="0.2">
      <c r="A16" s="85"/>
      <c r="B16" s="185"/>
      <c r="C16" s="185"/>
      <c r="D16" s="92"/>
      <c r="E16" s="93"/>
    </row>
    <row r="17" spans="1:5" ht="15" x14ac:dyDescent="0.2">
      <c r="B17" s="176" t="s">
        <v>94</v>
      </c>
      <c r="C17" s="176"/>
      <c r="D17" s="75"/>
      <c r="E17" s="75"/>
    </row>
    <row r="18" spans="1:5" ht="15.75" thickBot="1" x14ac:dyDescent="0.25">
      <c r="B18" s="186" t="s">
        <v>95</v>
      </c>
      <c r="C18" s="186"/>
      <c r="D18" s="94"/>
      <c r="E18" s="80">
        <v>1713679.2</v>
      </c>
    </row>
    <row r="21" spans="1:5" ht="18" x14ac:dyDescent="0.2">
      <c r="A21" s="175" t="s">
        <v>96</v>
      </c>
      <c r="B21" s="175"/>
      <c r="C21" s="175"/>
      <c r="D21" s="175"/>
      <c r="E21" s="175"/>
    </row>
    <row r="22" spans="1:5" ht="25.5" x14ac:dyDescent="0.2">
      <c r="A22" s="69" t="s">
        <v>83</v>
      </c>
      <c r="B22" s="70">
        <v>45139</v>
      </c>
      <c r="C22" s="71" t="s">
        <v>84</v>
      </c>
      <c r="D22" s="72" t="s">
        <v>84</v>
      </c>
      <c r="E22" s="72" t="s">
        <v>84</v>
      </c>
    </row>
    <row r="23" spans="1:5" ht="15" x14ac:dyDescent="0.2">
      <c r="A23" s="74"/>
      <c r="B23" s="176" t="s">
        <v>85</v>
      </c>
      <c r="C23" s="176"/>
      <c r="D23" s="75"/>
      <c r="E23" s="75"/>
    </row>
    <row r="24" spans="1:5" ht="15" x14ac:dyDescent="0.25">
      <c r="A24" s="76"/>
      <c r="B24" s="177" t="s">
        <v>86</v>
      </c>
      <c r="C24" s="177"/>
      <c r="D24" s="77"/>
      <c r="E24" s="78"/>
    </row>
    <row r="25" spans="1:5" x14ac:dyDescent="0.2">
      <c r="A25" s="76"/>
      <c r="B25" s="178">
        <v>45138</v>
      </c>
      <c r="C25" s="179"/>
      <c r="D25" s="79"/>
      <c r="E25" s="80">
        <v>193800</v>
      </c>
    </row>
    <row r="26" spans="1:5" ht="15" x14ac:dyDescent="0.25">
      <c r="A26" s="76"/>
      <c r="B26" s="177" t="s">
        <v>87</v>
      </c>
      <c r="C26" s="177"/>
      <c r="D26" s="77"/>
      <c r="E26" s="77"/>
    </row>
    <row r="27" spans="1:5" ht="15.75" thickBot="1" x14ac:dyDescent="0.3">
      <c r="A27" s="76"/>
      <c r="B27" s="174" t="s">
        <v>88</v>
      </c>
      <c r="C27" s="174"/>
      <c r="D27" s="78"/>
      <c r="E27" s="77"/>
    </row>
    <row r="28" spans="1:5" ht="15" x14ac:dyDescent="0.25">
      <c r="A28" s="81" t="s">
        <v>3</v>
      </c>
      <c r="B28" s="82" t="s">
        <v>89</v>
      </c>
      <c r="C28" s="83">
        <v>0</v>
      </c>
      <c r="D28" s="180">
        <f>SUM(C27:C29)</f>
        <v>0</v>
      </c>
      <c r="E28" s="77"/>
    </row>
    <row r="29" spans="1:5" ht="15.75" thickBot="1" x14ac:dyDescent="0.3">
      <c r="A29" s="81" t="s">
        <v>3</v>
      </c>
      <c r="B29" s="82" t="s">
        <v>89</v>
      </c>
      <c r="C29" s="84">
        <v>0</v>
      </c>
      <c r="D29" s="181"/>
      <c r="E29" s="77"/>
    </row>
    <row r="30" spans="1:5" ht="15" x14ac:dyDescent="0.25">
      <c r="A30" s="76"/>
      <c r="B30" s="177" t="s">
        <v>90</v>
      </c>
      <c r="C30" s="177"/>
      <c r="D30" s="77"/>
      <c r="E30" s="77"/>
    </row>
    <row r="31" spans="1:5" ht="15.75" thickBot="1" x14ac:dyDescent="0.3">
      <c r="A31" s="85"/>
      <c r="B31" s="174" t="s">
        <v>91</v>
      </c>
      <c r="C31" s="174">
        <v>0</v>
      </c>
      <c r="E31" s="86"/>
    </row>
    <row r="32" spans="1:5" ht="15" x14ac:dyDescent="0.25">
      <c r="A32" s="81" t="s">
        <v>3</v>
      </c>
      <c r="B32" s="82" t="s">
        <v>89</v>
      </c>
      <c r="C32" s="84">
        <v>0</v>
      </c>
      <c r="D32" s="182">
        <f>SUM(C32:C33)</f>
        <v>0</v>
      </c>
      <c r="E32" s="86"/>
    </row>
    <row r="33" spans="1:5" ht="15.75" thickBot="1" x14ac:dyDescent="0.3">
      <c r="A33" s="81" t="s">
        <v>3</v>
      </c>
      <c r="B33" s="82" t="s">
        <v>89</v>
      </c>
      <c r="C33" s="84">
        <v>0</v>
      </c>
      <c r="D33" s="183"/>
      <c r="E33" s="87"/>
    </row>
    <row r="34" spans="1:5" ht="15" thickBot="1" x14ac:dyDescent="0.25">
      <c r="A34" s="88"/>
      <c r="B34" s="184" t="s">
        <v>92</v>
      </c>
      <c r="C34" s="184"/>
      <c r="D34" s="89"/>
      <c r="E34" s="90">
        <f>+D28-D32</f>
        <v>0</v>
      </c>
    </row>
    <row r="35" spans="1:5" ht="15" thickBot="1" x14ac:dyDescent="0.25">
      <c r="A35" s="88"/>
      <c r="B35" s="184" t="s">
        <v>93</v>
      </c>
      <c r="C35" s="184"/>
      <c r="D35" s="89"/>
      <c r="E35" s="91">
        <f>+E25+E34</f>
        <v>193800</v>
      </c>
    </row>
    <row r="36" spans="1:5" x14ac:dyDescent="0.2">
      <c r="A36" s="85"/>
      <c r="B36" s="185"/>
      <c r="C36" s="185"/>
      <c r="D36" s="92"/>
      <c r="E36" s="93"/>
    </row>
    <row r="37" spans="1:5" ht="15" x14ac:dyDescent="0.2">
      <c r="B37" s="176" t="s">
        <v>94</v>
      </c>
      <c r="C37" s="176"/>
      <c r="D37" s="75"/>
      <c r="E37" s="75"/>
    </row>
    <row r="38" spans="1:5" ht="15.75" thickBot="1" x14ac:dyDescent="0.25">
      <c r="B38" s="186" t="s">
        <v>95</v>
      </c>
      <c r="C38" s="186"/>
      <c r="D38" s="94"/>
      <c r="E38" s="80">
        <v>193800</v>
      </c>
    </row>
    <row r="39" spans="1:5" ht="15" thickTop="1" x14ac:dyDescent="0.2"/>
  </sheetData>
  <mergeCells count="30">
    <mergeCell ref="B38:C38"/>
    <mergeCell ref="B25:C25"/>
    <mergeCell ref="B26:C26"/>
    <mergeCell ref="B27:C27"/>
    <mergeCell ref="D28:D29"/>
    <mergeCell ref="B30:C30"/>
    <mergeCell ref="B31:C31"/>
    <mergeCell ref="D32:D33"/>
    <mergeCell ref="B34:C34"/>
    <mergeCell ref="B35:C35"/>
    <mergeCell ref="B36:C36"/>
    <mergeCell ref="B37:C37"/>
    <mergeCell ref="B24:C24"/>
    <mergeCell ref="D8:D9"/>
    <mergeCell ref="B10:C10"/>
    <mergeCell ref="B11:C11"/>
    <mergeCell ref="D12:D13"/>
    <mergeCell ref="B14:C14"/>
    <mergeCell ref="B15:C15"/>
    <mergeCell ref="B16:C16"/>
    <mergeCell ref="B17:C17"/>
    <mergeCell ref="B18:C18"/>
    <mergeCell ref="A21:E21"/>
    <mergeCell ref="B23:C23"/>
    <mergeCell ref="B7:C7"/>
    <mergeCell ref="A1:E1"/>
    <mergeCell ref="B3:C3"/>
    <mergeCell ref="B4:C4"/>
    <mergeCell ref="B5:C5"/>
    <mergeCell ref="B6:C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BCB6-0A84-4050-AC62-778C94BBA4CB}">
  <sheetPr>
    <tabColor theme="9" tint="0.59999389629810485"/>
  </sheetPr>
  <dimension ref="A1:G39"/>
  <sheetViews>
    <sheetView workbookViewId="0">
      <selection sqref="A1:E1"/>
    </sheetView>
  </sheetViews>
  <sheetFormatPr defaultColWidth="8.85546875" defaultRowHeight="14.25" x14ac:dyDescent="0.2"/>
  <cols>
    <col min="1" max="1" width="16.85546875" style="73" customWidth="1"/>
    <col min="2" max="2" width="69" style="73" bestFit="1" customWidth="1"/>
    <col min="3" max="3" width="16.85546875" style="73" customWidth="1"/>
    <col min="4" max="4" width="14.85546875" style="73" bestFit="1" customWidth="1"/>
    <col min="5" max="5" width="19.85546875" style="73" bestFit="1" customWidth="1"/>
    <col min="6" max="6" width="8.85546875" style="73"/>
    <col min="7" max="7" width="6.85546875" style="95" customWidth="1"/>
    <col min="8" max="16384" width="8.85546875" style="73"/>
  </cols>
  <sheetData>
    <row r="1" spans="1:5" s="68" customFormat="1" ht="18" x14ac:dyDescent="0.25">
      <c r="A1" s="175" t="s">
        <v>82</v>
      </c>
      <c r="B1" s="175"/>
      <c r="C1" s="175"/>
      <c r="D1" s="175"/>
      <c r="E1" s="175"/>
    </row>
    <row r="2" spans="1:5" ht="25.5" x14ac:dyDescent="0.2">
      <c r="A2" s="69" t="s">
        <v>83</v>
      </c>
      <c r="B2" s="70">
        <v>45171</v>
      </c>
      <c r="C2" s="71" t="s">
        <v>84</v>
      </c>
      <c r="D2" s="72" t="s">
        <v>84</v>
      </c>
      <c r="E2" s="72" t="s">
        <v>84</v>
      </c>
    </row>
    <row r="3" spans="1:5" ht="15" x14ac:dyDescent="0.2">
      <c r="A3" s="74"/>
      <c r="B3" s="176" t="s">
        <v>85</v>
      </c>
      <c r="C3" s="176"/>
      <c r="D3" s="75"/>
      <c r="E3" s="75"/>
    </row>
    <row r="4" spans="1:5" ht="15" x14ac:dyDescent="0.25">
      <c r="A4" s="76"/>
      <c r="B4" s="177" t="s">
        <v>86</v>
      </c>
      <c r="C4" s="177"/>
      <c r="D4" s="77"/>
      <c r="E4" s="78"/>
    </row>
    <row r="5" spans="1:5" x14ac:dyDescent="0.2">
      <c r="A5" s="76"/>
      <c r="B5" s="178">
        <v>45169</v>
      </c>
      <c r="C5" s="179"/>
      <c r="D5" s="79"/>
      <c r="E5" s="80">
        <v>400</v>
      </c>
    </row>
    <row r="6" spans="1:5" ht="15" x14ac:dyDescent="0.25">
      <c r="A6" s="76"/>
      <c r="B6" s="177" t="s">
        <v>87</v>
      </c>
      <c r="C6" s="177"/>
      <c r="D6" s="77"/>
      <c r="E6" s="77"/>
    </row>
    <row r="7" spans="1:5" ht="18.95" customHeight="1" thickBot="1" x14ac:dyDescent="0.3">
      <c r="A7" s="76"/>
      <c r="B7" s="174" t="s">
        <v>88</v>
      </c>
      <c r="C7" s="174"/>
      <c r="D7" s="78"/>
      <c r="E7" s="77"/>
    </row>
    <row r="8" spans="1:5" ht="15" x14ac:dyDescent="0.25">
      <c r="A8" s="81" t="s">
        <v>3</v>
      </c>
      <c r="B8" s="82" t="s">
        <v>89</v>
      </c>
      <c r="C8" s="83">
        <v>0</v>
      </c>
      <c r="D8" s="180">
        <f>SUM(C7:C9)</f>
        <v>0</v>
      </c>
      <c r="E8" s="77"/>
    </row>
    <row r="9" spans="1:5" ht="15.75" thickBot="1" x14ac:dyDescent="0.3">
      <c r="A9" s="81" t="s">
        <v>3</v>
      </c>
      <c r="B9" s="82" t="s">
        <v>89</v>
      </c>
      <c r="C9" s="84">
        <v>0</v>
      </c>
      <c r="D9" s="181"/>
      <c r="E9" s="77"/>
    </row>
    <row r="10" spans="1:5" ht="15" x14ac:dyDescent="0.25">
      <c r="A10" s="76"/>
      <c r="B10" s="177" t="s">
        <v>90</v>
      </c>
      <c r="C10" s="177"/>
      <c r="D10" s="77"/>
      <c r="E10" s="77"/>
    </row>
    <row r="11" spans="1:5" ht="15.75" thickBot="1" x14ac:dyDescent="0.3">
      <c r="A11" s="85"/>
      <c r="B11" s="174" t="s">
        <v>91</v>
      </c>
      <c r="C11" s="174">
        <v>0</v>
      </c>
      <c r="E11" s="86"/>
    </row>
    <row r="12" spans="1:5" ht="15" x14ac:dyDescent="0.25">
      <c r="A12" s="81" t="s">
        <v>3</v>
      </c>
      <c r="B12" s="82" t="s">
        <v>89</v>
      </c>
      <c r="C12" s="84">
        <v>0</v>
      </c>
      <c r="D12" s="182">
        <f>SUM(C12:C13)</f>
        <v>0</v>
      </c>
      <c r="E12" s="86"/>
    </row>
    <row r="13" spans="1:5" ht="15.75" thickBot="1" x14ac:dyDescent="0.3">
      <c r="A13" s="81" t="s">
        <v>3</v>
      </c>
      <c r="B13" s="82" t="s">
        <v>89</v>
      </c>
      <c r="C13" s="84">
        <v>0</v>
      </c>
      <c r="D13" s="183"/>
      <c r="E13" s="87"/>
    </row>
    <row r="14" spans="1:5" ht="26.45" customHeight="1" thickBot="1" x14ac:dyDescent="0.25">
      <c r="A14" s="88"/>
      <c r="B14" s="184" t="s">
        <v>92</v>
      </c>
      <c r="C14" s="184"/>
      <c r="D14" s="89"/>
      <c r="E14" s="90">
        <f>+D8-D12</f>
        <v>0</v>
      </c>
    </row>
    <row r="15" spans="1:5" ht="26.45" customHeight="1" thickBot="1" x14ac:dyDescent="0.25">
      <c r="A15" s="88"/>
      <c r="B15" s="184" t="s">
        <v>93</v>
      </c>
      <c r="C15" s="184"/>
      <c r="D15" s="89"/>
      <c r="E15" s="91">
        <f>+E5+E14</f>
        <v>400</v>
      </c>
    </row>
    <row r="16" spans="1:5" x14ac:dyDescent="0.2">
      <c r="A16" s="85"/>
      <c r="B16" s="185"/>
      <c r="C16" s="185"/>
      <c r="D16" s="92"/>
      <c r="E16" s="93"/>
    </row>
    <row r="17" spans="1:5" ht="15" x14ac:dyDescent="0.2">
      <c r="B17" s="176" t="s">
        <v>94</v>
      </c>
      <c r="C17" s="176"/>
      <c r="D17" s="75"/>
      <c r="E17" s="75"/>
    </row>
    <row r="18" spans="1:5" ht="15.75" thickBot="1" x14ac:dyDescent="0.25">
      <c r="B18" s="186" t="s">
        <v>95</v>
      </c>
      <c r="C18" s="186"/>
      <c r="D18" s="94"/>
      <c r="E18" s="80">
        <v>400</v>
      </c>
    </row>
    <row r="21" spans="1:5" ht="18" x14ac:dyDescent="0.2">
      <c r="A21" s="175" t="s">
        <v>96</v>
      </c>
      <c r="B21" s="175"/>
      <c r="C21" s="175"/>
      <c r="D21" s="175"/>
      <c r="E21" s="175"/>
    </row>
    <row r="22" spans="1:5" ht="25.5" x14ac:dyDescent="0.2">
      <c r="A22" s="69" t="s">
        <v>83</v>
      </c>
      <c r="B22" s="70">
        <v>45171</v>
      </c>
      <c r="C22" s="71" t="s">
        <v>84</v>
      </c>
      <c r="D22" s="72" t="s">
        <v>84</v>
      </c>
      <c r="E22" s="72" t="s">
        <v>84</v>
      </c>
    </row>
    <row r="23" spans="1:5" ht="15" x14ac:dyDescent="0.2">
      <c r="A23" s="74"/>
      <c r="B23" s="176" t="s">
        <v>85</v>
      </c>
      <c r="C23" s="176"/>
      <c r="D23" s="75"/>
      <c r="E23" s="75"/>
    </row>
    <row r="24" spans="1:5" ht="15" x14ac:dyDescent="0.25">
      <c r="A24" s="76"/>
      <c r="B24" s="177" t="s">
        <v>86</v>
      </c>
      <c r="C24" s="177"/>
      <c r="D24" s="77"/>
      <c r="E24" s="78"/>
    </row>
    <row r="25" spans="1:5" x14ac:dyDescent="0.2">
      <c r="A25" s="76"/>
      <c r="B25" s="178">
        <v>45169</v>
      </c>
      <c r="C25" s="179"/>
      <c r="D25" s="79"/>
      <c r="E25" s="80">
        <v>212700</v>
      </c>
    </row>
    <row r="26" spans="1:5" ht="15" x14ac:dyDescent="0.25">
      <c r="A26" s="76"/>
      <c r="B26" s="177" t="s">
        <v>87</v>
      </c>
      <c r="C26" s="177"/>
      <c r="D26" s="77"/>
      <c r="E26" s="77"/>
    </row>
    <row r="27" spans="1:5" ht="15.75" thickBot="1" x14ac:dyDescent="0.3">
      <c r="A27" s="76"/>
      <c r="B27" s="174" t="s">
        <v>88</v>
      </c>
      <c r="C27" s="174"/>
      <c r="D27" s="78"/>
      <c r="E27" s="77"/>
    </row>
    <row r="28" spans="1:5" ht="15" x14ac:dyDescent="0.25">
      <c r="A28" s="81" t="s">
        <v>3</v>
      </c>
      <c r="B28" s="82" t="s">
        <v>89</v>
      </c>
      <c r="C28" s="83">
        <v>0</v>
      </c>
      <c r="D28" s="180">
        <f>SUM(C27:C29)</f>
        <v>0</v>
      </c>
      <c r="E28" s="77"/>
    </row>
    <row r="29" spans="1:5" ht="15.75" thickBot="1" x14ac:dyDescent="0.3">
      <c r="A29" s="81" t="s">
        <v>3</v>
      </c>
      <c r="B29" s="82" t="s">
        <v>89</v>
      </c>
      <c r="C29" s="84">
        <v>0</v>
      </c>
      <c r="D29" s="181"/>
      <c r="E29" s="77"/>
    </row>
    <row r="30" spans="1:5" ht="15" x14ac:dyDescent="0.25">
      <c r="A30" s="76"/>
      <c r="B30" s="177" t="s">
        <v>90</v>
      </c>
      <c r="C30" s="177"/>
      <c r="D30" s="77"/>
      <c r="E30" s="77"/>
    </row>
    <row r="31" spans="1:5" ht="15.75" thickBot="1" x14ac:dyDescent="0.3">
      <c r="A31" s="85"/>
      <c r="B31" s="174" t="s">
        <v>91</v>
      </c>
      <c r="C31" s="174">
        <v>0</v>
      </c>
      <c r="E31" s="86"/>
    </row>
    <row r="32" spans="1:5" ht="15" x14ac:dyDescent="0.25">
      <c r="A32" s="81" t="s">
        <v>3</v>
      </c>
      <c r="B32" s="82" t="s">
        <v>89</v>
      </c>
      <c r="C32" s="84">
        <v>0</v>
      </c>
      <c r="D32" s="182">
        <f>SUM(C32:C33)</f>
        <v>0</v>
      </c>
      <c r="E32" s="86"/>
    </row>
    <row r="33" spans="1:5" ht="15.75" thickBot="1" x14ac:dyDescent="0.3">
      <c r="A33" s="81" t="s">
        <v>3</v>
      </c>
      <c r="B33" s="82" t="s">
        <v>89</v>
      </c>
      <c r="C33" s="84">
        <v>0</v>
      </c>
      <c r="D33" s="183"/>
      <c r="E33" s="87"/>
    </row>
    <row r="34" spans="1:5" ht="15" thickBot="1" x14ac:dyDescent="0.25">
      <c r="A34" s="88"/>
      <c r="B34" s="184" t="s">
        <v>92</v>
      </c>
      <c r="C34" s="184"/>
      <c r="D34" s="89"/>
      <c r="E34" s="90">
        <f>+D28-D32</f>
        <v>0</v>
      </c>
    </row>
    <row r="35" spans="1:5" ht="15" thickBot="1" x14ac:dyDescent="0.25">
      <c r="A35" s="88"/>
      <c r="B35" s="184" t="s">
        <v>93</v>
      </c>
      <c r="C35" s="184"/>
      <c r="D35" s="89"/>
      <c r="E35" s="91">
        <f>+E25+E34</f>
        <v>212700</v>
      </c>
    </row>
    <row r="36" spans="1:5" x14ac:dyDescent="0.2">
      <c r="A36" s="85"/>
      <c r="B36" s="185"/>
      <c r="C36" s="185"/>
      <c r="D36" s="92"/>
      <c r="E36" s="93"/>
    </row>
    <row r="37" spans="1:5" ht="15" x14ac:dyDescent="0.2">
      <c r="B37" s="176" t="s">
        <v>94</v>
      </c>
      <c r="C37" s="176"/>
      <c r="D37" s="75"/>
      <c r="E37" s="75"/>
    </row>
    <row r="38" spans="1:5" ht="15.75" thickBot="1" x14ac:dyDescent="0.25">
      <c r="B38" s="186" t="s">
        <v>95</v>
      </c>
      <c r="C38" s="186"/>
      <c r="D38" s="94"/>
      <c r="E38" s="80">
        <v>212700</v>
      </c>
    </row>
    <row r="39" spans="1:5" ht="15" thickTop="1" x14ac:dyDescent="0.2"/>
  </sheetData>
  <mergeCells count="30">
    <mergeCell ref="B38:C38"/>
    <mergeCell ref="B25:C25"/>
    <mergeCell ref="B26:C26"/>
    <mergeCell ref="B27:C27"/>
    <mergeCell ref="D28:D29"/>
    <mergeCell ref="B30:C30"/>
    <mergeCell ref="B31:C31"/>
    <mergeCell ref="D32:D33"/>
    <mergeCell ref="B34:C34"/>
    <mergeCell ref="B35:C35"/>
    <mergeCell ref="B36:C36"/>
    <mergeCell ref="B37:C37"/>
    <mergeCell ref="B24:C24"/>
    <mergeCell ref="D8:D9"/>
    <mergeCell ref="B10:C10"/>
    <mergeCell ref="B11:C11"/>
    <mergeCell ref="D12:D13"/>
    <mergeCell ref="B14:C14"/>
    <mergeCell ref="B15:C15"/>
    <mergeCell ref="B16:C16"/>
    <mergeCell ref="B17:C17"/>
    <mergeCell ref="B18:C18"/>
    <mergeCell ref="A21:E21"/>
    <mergeCell ref="B23:C23"/>
    <mergeCell ref="B7:C7"/>
    <mergeCell ref="A1:E1"/>
    <mergeCell ref="B3:C3"/>
    <mergeCell ref="B4:C4"/>
    <mergeCell ref="B5:C5"/>
    <mergeCell ref="B6:C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58977b-e6f9-4841-9e57-8f404889850e">
      <Terms xmlns="http://schemas.microsoft.com/office/infopath/2007/PartnerControls"/>
    </lcf76f155ced4ddcb4097134ff3c332f>
    <TaxCatchAll xmlns="f06f099a-edd2-4706-951e-0ee2486ebc45"/>
    <Meeting xmlns="9058977b-e6f9-4841-9e57-8f404889850e" xsi:nil="true"/>
    <Metadata xmlns="9058977b-e6f9-4841-9e57-8f404889850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421924C8764E489F5D609D906B58ED" ma:contentTypeVersion="18" ma:contentTypeDescription="Create a new document." ma:contentTypeScope="" ma:versionID="519fdec2c5446d3c7460037bdd431a72">
  <xsd:schema xmlns:xsd="http://www.w3.org/2001/XMLSchema" xmlns:xs="http://www.w3.org/2001/XMLSchema" xmlns:p="http://schemas.microsoft.com/office/2006/metadata/properties" xmlns:ns2="9058977b-e6f9-4841-9e57-8f404889850e" xmlns:ns3="f06f099a-edd2-4706-951e-0ee2486ebc45" targetNamespace="http://schemas.microsoft.com/office/2006/metadata/properties" ma:root="true" ma:fieldsID="72c441e2263661d69134eebde8841540" ns2:_="" ns3:_="">
    <xsd:import namespace="9058977b-e6f9-4841-9e57-8f404889850e"/>
    <xsd:import namespace="f06f099a-edd2-4706-951e-0ee2486ebc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tadata" minOccurs="0"/>
                <xsd:element ref="ns2:Meeting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58977b-e6f9-4841-9e57-8f4048898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tadata" ma:index="16" nillable="true" ma:displayName="Metadata" ma:format="Dropdown" ma:internalName="Metadata">
      <xsd:simpleType>
        <xsd:restriction base="dms:Choice">
          <xsd:enumeration value="Presentation"/>
          <xsd:enumeration value="Recording"/>
          <xsd:enumeration value="Speaking points"/>
          <xsd:enumeration value="Terms of reference"/>
          <xsd:enumeration value="Governance"/>
          <xsd:enumeration value="Agenda"/>
        </xsd:restriction>
      </xsd:simpleType>
    </xsd:element>
    <xsd:element name="Meeting" ma:index="17" nillable="true" ma:displayName="Meeting" ma:format="Dropdown" ma:internalName="Meeting">
      <xsd:simpleType>
        <xsd:restriction base="dms:Choice">
          <xsd:enumeration value="17 May 2023"/>
          <xsd:enumeration value="12 July 2023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6c13654-9e0b-40a7-be5f-9925f2f865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6f099a-edd2-4706-951e-0ee2486ebc4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2b17830-2fa6-44b6-bbf2-4de147350c7e}" ma:internalName="TaxCatchAll" ma:showField="CatchAllData" ma:web="f06f099a-edd2-4706-951e-0ee2486ebc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674052-6180-4240-B20C-A66730839D9B}">
  <ds:schemaRefs>
    <ds:schemaRef ds:uri="f06f099a-edd2-4706-951e-0ee2486ebc45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9058977b-e6f9-4841-9e57-8f404889850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27A33A2-C588-4112-B59C-54344BCD37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58977b-e6f9-4841-9e57-8f404889850e"/>
    <ds:schemaRef ds:uri="f06f099a-edd2-4706-951e-0ee2486ebc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EE5177-9F51-43DA-A3C0-6BC85812C6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Scenario claims to send</vt:lpstr>
      <vt:lpstr>PTA Vertical Display</vt:lpstr>
      <vt:lpstr>RTA Vertical Display</vt:lpstr>
      <vt:lpstr>Bank Rec PTA RTA March</vt:lpstr>
      <vt:lpstr>Bank Rec PTA RTA April</vt:lpstr>
      <vt:lpstr>Bank Rec PTA RTA May</vt:lpstr>
      <vt:lpstr>Bank Rec PTA RTA June</vt:lpstr>
      <vt:lpstr>Bank Rec PTA RTA July</vt:lpstr>
      <vt:lpstr>Bank Rec PTA RTA Aug</vt:lpstr>
      <vt:lpstr>Bank Rec PTA RTA Sept</vt:lpstr>
      <vt:lpstr>Bank Rec PTA RTA Oct</vt:lpstr>
      <vt:lpstr>Bank Rec PTA RTA Nov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Software assessment framework - Ledgers</dc:title>
  <dc:subject/>
  <dc:creator>Marina Anthony;Peter.Smith@epw.qld.gov.au</dc:creator>
  <cp:keywords>SAF; Ledgers</cp:keywords>
  <dc:description/>
  <cp:lastModifiedBy>Peter Smith</cp:lastModifiedBy>
  <cp:revision/>
  <dcterms:created xsi:type="dcterms:W3CDTF">2024-09-10T04:22:14Z</dcterms:created>
  <dcterms:modified xsi:type="dcterms:W3CDTF">2025-05-02T04:17:04Z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0x010100FB421924C8764E489F5D609D906B58ED</vt:lpwstr>
  </property>
  <property fmtid="{D5CDD505-2E9C-101B-9397-08002B2CF9AE}" pid="3" name="MediaServiceImageTags">
    <vt:lpwstr/>
  </property>
</Properties>
</file>